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intra.crnormandie.fr\Bureautique\DGA ECO\DEEDD\19_NATURA2000\03_DISPOSITIFS\00_Textes de reference\RDR4\FEDER\"/>
    </mc:Choice>
  </mc:AlternateContent>
  <xr:revisionPtr revIDLastSave="0" documentId="13_ncr:1_{FDC1D8A2-C008-4F13-B6EA-0FBCA950C552}" xr6:coauthVersionLast="47" xr6:coauthVersionMax="47" xr10:uidLastSave="{00000000-0000-0000-0000-000000000000}"/>
  <bookViews>
    <workbookView xWindow="-120" yWindow="-120" windowWidth="29040" windowHeight="15720" tabRatio="688" xr2:uid="{54B97B67-8F73-4800-A305-C564AEE5AD1B}"/>
  </bookViews>
  <sheets>
    <sheet name="Notice technique" sheetId="18" r:id="rId1"/>
    <sheet name="Indicateurs Locali." sheetId="7" r:id="rId2"/>
    <sheet name="Indicateurs Hab.Esp." sheetId="13" r:id="rId3"/>
    <sheet name="Dépenses prév." sheetId="1" r:id="rId4"/>
    <sheet name="Calcul" sheetId="3" r:id="rId5"/>
    <sheet name="Synthèse pour téléservice" sheetId="2" r:id="rId6"/>
    <sheet name="Liste sites et actions N2000" sheetId="6" state="hidden" r:id="rId7"/>
    <sheet name="Habitat_annexe_I" sheetId="10" r:id="rId8"/>
    <sheet name="Especes_DHFF_DO" sheetId="9" r:id="rId9"/>
    <sheet name="Oiseaux_annexe_I_FR" sheetId="11" state="hidden" r:id="rId10"/>
    <sheet name="Oiseaux_hors_annexe_I_FR" sheetId="12" state="hidden" r:id="rId11"/>
  </sheets>
  <definedNames>
    <definedName name="_Toc158731203" localSheetId="0">'Notice technique'!$B$16</definedName>
    <definedName name="_Toc158731204" localSheetId="0">'Notice technique'!$B$21</definedName>
    <definedName name="_Toc158731205" localSheetId="0">'Notice technique'!$A$23</definedName>
    <definedName name="_Toc158731207" localSheetId="0">'Notice technique'!$B$28</definedName>
    <definedName name="_Toc158731208" localSheetId="0">'Notice technique'!$B$35</definedName>
    <definedName name="_Toc158731210" localSheetId="0">'Notice technique'!$A$37</definedName>
    <definedName name="_Toc158731212" localSheetId="0">'Notice technique'!$A$69</definedName>
    <definedName name="_Toc158731213" localSheetId="0">'Notice technique'!$A$75</definedName>
    <definedName name="_Toc158731214" localSheetId="0">'Notice technique'!#REF!</definedName>
    <definedName name="_xlnm.Print_Area" localSheetId="3">'Dépenses prév.'!$A$1:$L$107</definedName>
    <definedName name="_xlnm.Print_Area" localSheetId="2">'Indicateurs Hab.Esp.'!$A$1:$M$47</definedName>
    <definedName name="_xlnm.Print_Area" localSheetId="1">'Indicateurs Locali.'!$A$1:$H$50</definedName>
    <definedName name="_xlnm.Print_Area" localSheetId="0">'Notice technique'!$A$1:$E$76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13" l="1"/>
  <c r="B30" i="13"/>
  <c r="B20" i="13"/>
  <c r="B10" i="13"/>
  <c r="I11" i="13"/>
  <c r="N17" i="13"/>
  <c r="N16" i="13"/>
  <c r="N15" i="13"/>
  <c r="N14" i="13"/>
  <c r="N13" i="13"/>
  <c r="N12" i="13"/>
  <c r="N11" i="13"/>
  <c r="N27" i="13"/>
  <c r="N26" i="13"/>
  <c r="N25" i="13"/>
  <c r="N24" i="13"/>
  <c r="N23" i="13"/>
  <c r="N22" i="13"/>
  <c r="N21" i="13"/>
  <c r="N47" i="13"/>
  <c r="N46" i="13"/>
  <c r="N45" i="13"/>
  <c r="N44" i="13"/>
  <c r="N43" i="13"/>
  <c r="N42" i="13"/>
  <c r="N41" i="13"/>
  <c r="N37" i="13"/>
  <c r="N36" i="13"/>
  <c r="N35" i="13"/>
  <c r="N34" i="13"/>
  <c r="N33" i="13"/>
  <c r="N32" i="13"/>
  <c r="N31" i="13"/>
  <c r="B17" i="7"/>
  <c r="B5" i="18"/>
  <c r="C3" i="18"/>
  <c r="I47" i="13"/>
  <c r="I46" i="13"/>
  <c r="I45" i="13"/>
  <c r="I44" i="13"/>
  <c r="I43" i="13"/>
  <c r="I42" i="13"/>
  <c r="I41" i="13"/>
  <c r="I37" i="13"/>
  <c r="I36" i="13"/>
  <c r="I35" i="13"/>
  <c r="I34" i="13"/>
  <c r="I33" i="13"/>
  <c r="I32" i="13"/>
  <c r="I31" i="13"/>
  <c r="I27" i="13"/>
  <c r="I26" i="13"/>
  <c r="I25" i="13"/>
  <c r="I24" i="13"/>
  <c r="I23" i="13"/>
  <c r="I22" i="13"/>
  <c r="I21" i="13"/>
  <c r="B5" i="7" l="1"/>
  <c r="H51" i="7"/>
  <c r="F51" i="7"/>
  <c r="B51" i="7"/>
  <c r="C3" i="7"/>
  <c r="B114" i="1"/>
  <c r="B113" i="1"/>
  <c r="B112" i="1"/>
  <c r="B111" i="1"/>
  <c r="B110" i="1"/>
  <c r="B109" i="1"/>
  <c r="B108" i="1"/>
  <c r="B107" i="1"/>
  <c r="B106" i="1"/>
  <c r="B105" i="1"/>
  <c r="B104" i="1"/>
  <c r="B103" i="1"/>
  <c r="B102" i="1"/>
  <c r="B101" i="1"/>
  <c r="B92" i="1"/>
  <c r="B91" i="1"/>
  <c r="B90" i="1"/>
  <c r="B89" i="1"/>
  <c r="B88" i="1"/>
  <c r="B87" i="1"/>
  <c r="B86" i="1"/>
  <c r="B85" i="1"/>
  <c r="B84" i="1"/>
  <c r="B83" i="1"/>
  <c r="B82" i="1"/>
  <c r="B81" i="1"/>
  <c r="B80" i="1"/>
  <c r="B79" i="1"/>
  <c r="B72" i="1"/>
  <c r="B71" i="1"/>
  <c r="B70" i="1"/>
  <c r="B69" i="1"/>
  <c r="B68" i="1"/>
  <c r="B67" i="1"/>
  <c r="B66" i="1"/>
  <c r="B65" i="1"/>
  <c r="B64" i="1"/>
  <c r="B63" i="1"/>
  <c r="B62" i="1"/>
  <c r="B61" i="1"/>
  <c r="B60" i="1"/>
  <c r="B59" i="1"/>
  <c r="B52" i="1"/>
  <c r="B51" i="1"/>
  <c r="B50" i="1"/>
  <c r="B49" i="1"/>
  <c r="B48" i="1"/>
  <c r="B47" i="1"/>
  <c r="B46" i="1"/>
  <c r="B45" i="1"/>
  <c r="B44" i="1"/>
  <c r="B43" i="1"/>
  <c r="B42" i="1"/>
  <c r="B41" i="1"/>
  <c r="B40" i="1"/>
  <c r="B39" i="1"/>
  <c r="B20" i="1"/>
  <c r="B21" i="1"/>
  <c r="B22" i="1"/>
  <c r="B23" i="1"/>
  <c r="B24" i="1"/>
  <c r="B25" i="1"/>
  <c r="B26" i="1"/>
  <c r="B27" i="1"/>
  <c r="B28" i="1"/>
  <c r="B29" i="1"/>
  <c r="B30" i="1"/>
  <c r="B31" i="1"/>
  <c r="B32" i="1"/>
  <c r="B19" i="1"/>
  <c r="I17" i="13"/>
  <c r="I16" i="13"/>
  <c r="I15" i="13"/>
  <c r="I14" i="13"/>
  <c r="I13" i="13"/>
  <c r="I12" i="13"/>
  <c r="B5" i="13"/>
  <c r="I4" i="13"/>
  <c r="F45" i="7" l="1"/>
  <c r="B25" i="7"/>
  <c r="B24" i="7"/>
  <c r="F14" i="7"/>
  <c r="B35" i="7"/>
  <c r="F35" i="7"/>
  <c r="H35" i="7"/>
  <c r="B34" i="7"/>
  <c r="F34" i="7"/>
  <c r="H34" i="7"/>
  <c r="B33" i="7"/>
  <c r="F33" i="7"/>
  <c r="H33" i="7"/>
  <c r="B32" i="7"/>
  <c r="F32" i="7"/>
  <c r="H32" i="7"/>
  <c r="B31" i="7"/>
  <c r="F31" i="7"/>
  <c r="H31" i="7"/>
  <c r="B30" i="7"/>
  <c r="F30" i="7"/>
  <c r="H30" i="7"/>
  <c r="B29" i="7"/>
  <c r="F29" i="7"/>
  <c r="H29" i="7"/>
  <c r="B28" i="7"/>
  <c r="F28" i="7"/>
  <c r="H28" i="7"/>
  <c r="B27" i="7"/>
  <c r="F27" i="7"/>
  <c r="H27" i="7"/>
  <c r="B26" i="7"/>
  <c r="F26" i="7"/>
  <c r="H26" i="7"/>
  <c r="F25" i="7"/>
  <c r="H25" i="7"/>
  <c r="H37" i="7"/>
  <c r="B37" i="7"/>
  <c r="F37" i="7"/>
  <c r="H36" i="7"/>
  <c r="B36" i="7"/>
  <c r="F36" i="7"/>
  <c r="H24" i="7"/>
  <c r="F24" i="7"/>
  <c r="H23" i="7"/>
  <c r="B23" i="7"/>
  <c r="F23" i="7"/>
  <c r="H22" i="7"/>
  <c r="B22" i="7"/>
  <c r="F22" i="7"/>
  <c r="H21" i="7"/>
  <c r="B21" i="7"/>
  <c r="F21" i="7"/>
  <c r="H20" i="7"/>
  <c r="B20" i="7"/>
  <c r="F20" i="7"/>
  <c r="H19" i="7"/>
  <c r="B19" i="7"/>
  <c r="F19" i="7"/>
  <c r="H18" i="7"/>
  <c r="B18" i="7"/>
  <c r="F18" i="7"/>
  <c r="H17" i="7"/>
  <c r="F17" i="7"/>
  <c r="H13" i="7"/>
  <c r="H14" i="7"/>
  <c r="H15" i="7"/>
  <c r="H16" i="7"/>
  <c r="H38" i="7"/>
  <c r="H39" i="7"/>
  <c r="H40" i="7"/>
  <c r="H41" i="7"/>
  <c r="H42" i="7"/>
  <c r="H43" i="7"/>
  <c r="H44" i="7"/>
  <c r="H45" i="7"/>
  <c r="H46" i="7"/>
  <c r="H47" i="7"/>
  <c r="H48" i="7"/>
  <c r="H49" i="7"/>
  <c r="H50" i="7"/>
  <c r="H12" i="7"/>
  <c r="F13" i="7"/>
  <c r="F15" i="7"/>
  <c r="F16" i="7"/>
  <c r="F38" i="7"/>
  <c r="F39" i="7"/>
  <c r="F40" i="7"/>
  <c r="F41" i="7"/>
  <c r="F42" i="7"/>
  <c r="F43" i="7"/>
  <c r="F44" i="7"/>
  <c r="F46" i="7"/>
  <c r="F47" i="7"/>
  <c r="F48" i="7"/>
  <c r="F49" i="7"/>
  <c r="F50" i="7"/>
  <c r="F12" i="7"/>
  <c r="B13" i="7"/>
  <c r="B14" i="7"/>
  <c r="B15" i="7"/>
  <c r="B16" i="7"/>
  <c r="B38" i="7"/>
  <c r="B39" i="7"/>
  <c r="B40" i="7"/>
  <c r="B41" i="7"/>
  <c r="B42" i="7"/>
  <c r="B43" i="7"/>
  <c r="B44" i="7"/>
  <c r="B45" i="7"/>
  <c r="B46" i="7"/>
  <c r="B47" i="7"/>
  <c r="B48" i="7"/>
  <c r="B49" i="7"/>
  <c r="B50" i="7"/>
  <c r="B12" i="7"/>
  <c r="G40" i="1" l="1"/>
  <c r="G41" i="1"/>
  <c r="G42" i="1"/>
  <c r="G43" i="1"/>
  <c r="G44" i="1"/>
  <c r="G45" i="1"/>
  <c r="G46" i="1"/>
  <c r="G47" i="1"/>
  <c r="G48" i="1"/>
  <c r="G49" i="1"/>
  <c r="G50" i="1"/>
  <c r="G51" i="1"/>
  <c r="G52" i="1"/>
  <c r="G39" i="1"/>
  <c r="I92" i="1"/>
  <c r="J92" i="1" s="1"/>
  <c r="L92" i="1" s="1"/>
  <c r="I91" i="1"/>
  <c r="J91" i="1" s="1"/>
  <c r="L91" i="1" s="1"/>
  <c r="I90" i="1"/>
  <c r="J90" i="1" s="1"/>
  <c r="L90" i="1" s="1"/>
  <c r="I89" i="1"/>
  <c r="J89" i="1" s="1"/>
  <c r="L89" i="1" s="1"/>
  <c r="I88" i="1"/>
  <c r="J88" i="1" s="1"/>
  <c r="L88" i="1" s="1"/>
  <c r="I87" i="1"/>
  <c r="J87" i="1" s="1"/>
  <c r="L87" i="1" s="1"/>
  <c r="I86" i="1"/>
  <c r="J86" i="1" s="1"/>
  <c r="L86" i="1" s="1"/>
  <c r="I85" i="1"/>
  <c r="J85" i="1" s="1"/>
  <c r="L85" i="1" s="1"/>
  <c r="I84" i="1"/>
  <c r="J84" i="1" s="1"/>
  <c r="L84" i="1" s="1"/>
  <c r="I83" i="1"/>
  <c r="J83" i="1" s="1"/>
  <c r="L83" i="1" s="1"/>
  <c r="I82" i="1"/>
  <c r="J82" i="1" s="1"/>
  <c r="L82" i="1" s="1"/>
  <c r="I81" i="1"/>
  <c r="J81" i="1" s="1"/>
  <c r="L81" i="1" s="1"/>
  <c r="I80" i="1"/>
  <c r="J80" i="1" s="1"/>
  <c r="L80" i="1" s="1"/>
  <c r="I79" i="1"/>
  <c r="J79" i="1" s="1"/>
  <c r="L79" i="1" s="1"/>
  <c r="K115" i="1"/>
  <c r="J115" i="1"/>
  <c r="I115" i="1"/>
  <c r="L114" i="1"/>
  <c r="L113" i="1"/>
  <c r="L112" i="1"/>
  <c r="L111" i="1"/>
  <c r="L110" i="1"/>
  <c r="L109" i="1"/>
  <c r="L108" i="1"/>
  <c r="L107" i="1"/>
  <c r="L106" i="1"/>
  <c r="L105" i="1"/>
  <c r="L104" i="1"/>
  <c r="L103" i="1"/>
  <c r="L102" i="1"/>
  <c r="L101" i="1"/>
  <c r="G53" i="1" l="1"/>
  <c r="L94" i="1"/>
  <c r="L115" i="1"/>
  <c r="E4" i="2"/>
  <c r="B5" i="2" l="1"/>
  <c r="I59" i="1"/>
  <c r="J59" i="1" s="1"/>
  <c r="L59" i="1" s="1"/>
  <c r="I60" i="1"/>
  <c r="J60" i="1" s="1"/>
  <c r="L60" i="1" s="1"/>
  <c r="I61" i="1"/>
  <c r="J61" i="1" s="1"/>
  <c r="L61" i="1" s="1"/>
  <c r="I62" i="1"/>
  <c r="J62" i="1" s="1"/>
  <c r="L62" i="1" s="1"/>
  <c r="I63" i="1"/>
  <c r="J63" i="1" s="1"/>
  <c r="L63" i="1" s="1"/>
  <c r="I64" i="1"/>
  <c r="J64" i="1" s="1"/>
  <c r="L64" i="1" s="1"/>
  <c r="I65" i="1"/>
  <c r="J65" i="1" s="1"/>
  <c r="L65" i="1" s="1"/>
  <c r="I66" i="1"/>
  <c r="J66" i="1" s="1"/>
  <c r="L66" i="1" s="1"/>
  <c r="I67" i="1"/>
  <c r="J67" i="1" s="1"/>
  <c r="L67" i="1" s="1"/>
  <c r="I68" i="1"/>
  <c r="J68" i="1" s="1"/>
  <c r="L68" i="1" s="1"/>
  <c r="I69" i="1"/>
  <c r="J69" i="1" s="1"/>
  <c r="L69" i="1" s="1"/>
  <c r="I70" i="1"/>
  <c r="J70" i="1" s="1"/>
  <c r="L70" i="1" s="1"/>
  <c r="I71" i="1"/>
  <c r="J71" i="1" s="1"/>
  <c r="L71" i="1" s="1"/>
  <c r="I72" i="1"/>
  <c r="J72" i="1" s="1"/>
  <c r="L72" i="1" s="1"/>
  <c r="I33" i="1"/>
  <c r="J33" i="1"/>
  <c r="K33" i="1"/>
  <c r="L20" i="1"/>
  <c r="L21" i="1"/>
  <c r="L22" i="1"/>
  <c r="L23" i="1"/>
  <c r="L24" i="1"/>
  <c r="L25" i="1"/>
  <c r="L26" i="1"/>
  <c r="L27" i="1"/>
  <c r="L28" i="1"/>
  <c r="L29" i="1"/>
  <c r="L30" i="1"/>
  <c r="L31" i="1"/>
  <c r="L32" i="1"/>
  <c r="L19" i="1"/>
  <c r="A3" i="3"/>
  <c r="B9" i="3"/>
  <c r="B6" i="3"/>
  <c r="L33" i="1" l="1"/>
  <c r="B3" i="2" s="1"/>
  <c r="L74" i="1"/>
  <c r="B4" i="2" l="1"/>
  <c r="B6" i="2" s="1"/>
  <c r="L120" i="1"/>
  <c r="B22" i="3" s="1"/>
  <c r="B28" i="3" l="1"/>
  <c r="B25" i="3" l="1"/>
  <c r="B26" i="3" s="1"/>
  <c r="E3" i="2" s="1"/>
  <c r="B29" i="3" l="1"/>
  <c r="E5" i="2" l="1"/>
  <c r="E6" i="2" s="1"/>
  <c r="B30" i="3"/>
</calcChain>
</file>

<file path=xl/sharedStrings.xml><?xml version="1.0" encoding="utf-8"?>
<sst xmlns="http://schemas.openxmlformats.org/spreadsheetml/2006/main" count="3838" uniqueCount="2622">
  <si>
    <t>Option 1</t>
  </si>
  <si>
    <t>FONDS EUROPEEN DE DEVELEPPEMENT REGIONAL (FEDER)</t>
  </si>
  <si>
    <t>Option 2</t>
  </si>
  <si>
    <t>Option 3</t>
  </si>
  <si>
    <t>Dépenses prévisionnelles de l'opération</t>
  </si>
  <si>
    <t>Option 4</t>
  </si>
  <si>
    <t>Identification du demandeur</t>
  </si>
  <si>
    <t>Nom / Prénom ou Dénomination sociale :</t>
  </si>
  <si>
    <t>Identification de l'opération</t>
  </si>
  <si>
    <t>Libellé de l'opération</t>
  </si>
  <si>
    <t>Dépenses de prestations (sur devis)</t>
  </si>
  <si>
    <t>Code action</t>
  </si>
  <si>
    <t>Poste de dépense</t>
  </si>
  <si>
    <t>Description de la dépense</t>
  </si>
  <si>
    <t xml:space="preserve">Dénomination du fournisseur </t>
  </si>
  <si>
    <t>Identifiant du justificatif</t>
  </si>
  <si>
    <t xml:space="preserve">Montant présenté HT </t>
  </si>
  <si>
    <t>Montant présenté HT</t>
  </si>
  <si>
    <t>Montant présenté</t>
  </si>
  <si>
    <t xml:space="preserve">Nom de l'entreprise, de la structure émétrice du devis </t>
  </si>
  <si>
    <t>Information sur le justificatif joint et qui permet de l'identifier (ex: N° de devis )</t>
  </si>
  <si>
    <t>Si vous récupérez totalement la TVA sur cette dépense.</t>
  </si>
  <si>
    <t xml:space="preserve">Si vous ne récupérez pas  la TVA sur cette dépense ou si vous la récupérez partiellement </t>
  </si>
  <si>
    <t>Type d'action</t>
  </si>
  <si>
    <t>Description de l'intervention</t>
  </si>
  <si>
    <t>Nom de l'intervenant</t>
  </si>
  <si>
    <t>Type de poste</t>
  </si>
  <si>
    <t>% du temps de travail</t>
  </si>
  <si>
    <t>Durée légale du temps de travail (1607h pour un temps plein)</t>
  </si>
  <si>
    <t>Coût horaire
(€/h)</t>
  </si>
  <si>
    <t>Lorsque la moyenne annuelle n'est pas disponible, s'appuyer sur la moyenne connue des salaires ou le contrat de travail lors d'une embauche</t>
  </si>
  <si>
    <t>Temps plein = 100%
Si temps partiel, à modifier : x%</t>
  </si>
  <si>
    <t>Proratisée dans le cas où la moyenne annelle n'est pas disponible
ou en cas de temps partiel</t>
  </si>
  <si>
    <t>Montant du coût horaire utilisé</t>
  </si>
  <si>
    <t xml:space="preserve">Montant de la dépense de rémunération pour l'intervention </t>
  </si>
  <si>
    <t>Total dépenses de personnel</t>
  </si>
  <si>
    <t>CALCUL DE L'AIDE FEDER</t>
  </si>
  <si>
    <t>Informations sur l’opération : taux maximal d'aide publique à reporter en-dessous :</t>
  </si>
  <si>
    <t>Statut du demandeur :</t>
  </si>
  <si>
    <t>Taux maximal d'aide publique</t>
  </si>
  <si>
    <t>Cas général</t>
  </si>
  <si>
    <t>Calcul de l'aide</t>
  </si>
  <si>
    <t>HT</t>
  </si>
  <si>
    <t>Total des dépenses éligibles :</t>
  </si>
  <si>
    <t xml:space="preserve">Total aide publique </t>
  </si>
  <si>
    <t>Autofinancement</t>
  </si>
  <si>
    <t>PLAN DE FINANCEMENT DU PROJET</t>
  </si>
  <si>
    <t xml:space="preserve">Montant présenté </t>
  </si>
  <si>
    <t>Montant demandé</t>
  </si>
  <si>
    <t>DEPENSES DE PERSONNEL</t>
  </si>
  <si>
    <t>Autres aides publiques</t>
  </si>
  <si>
    <t>Total RESSOURCES</t>
  </si>
  <si>
    <t>Code actions</t>
  </si>
  <si>
    <t>TTC</t>
  </si>
  <si>
    <t>Prestations de service, frais de sous-traitance</t>
  </si>
  <si>
    <t>=&gt; Données à saisir dans le téléservice, écran "Plan de financement prévisionnel"</t>
  </si>
  <si>
    <t>Dépenses prév.</t>
  </si>
  <si>
    <t>Ressources prév.</t>
  </si>
  <si>
    <t xml:space="preserve">DEMANDE D'AIDE - Contrats Natura 2000 </t>
  </si>
  <si>
    <t>Collectivités pour les opérations d'investissement</t>
  </si>
  <si>
    <t>Total DEPENSES</t>
  </si>
  <si>
    <t>Montant aide publique sollicitée Région + FEDER</t>
  </si>
  <si>
    <t>PRESTATIONS DE SERVICE et FRAIS DE SOUS-TRAITANCE</t>
  </si>
  <si>
    <r>
      <t>Dernière rémunération annuelle (salaire brut + cotisations patronales)</t>
    </r>
    <r>
      <rPr>
        <sz val="11"/>
        <color theme="4" tint="-0.249977111117893"/>
        <rFont val="Arial"/>
        <family val="2"/>
      </rPr>
      <t xml:space="preserve">
(bull. sal. décembre n-1 à joindre)</t>
    </r>
  </si>
  <si>
    <t>Temps de travail prévisionnel sur la durée totale de l'opération (h)</t>
  </si>
  <si>
    <t>Nom Prénom ou Dénomination sociale :</t>
  </si>
  <si>
    <t>Taux maximal d’aide publique (80 ou 100%) :</t>
  </si>
  <si>
    <t>◄ Veuillez renseigner le taux d'aide publique selon les critères mentionnés ci-dessus</t>
  </si>
  <si>
    <t xml:space="preserve">Total des ressources prévisionnelles </t>
  </si>
  <si>
    <t>Part FEDER</t>
  </si>
  <si>
    <t xml:space="preserve">Part Région </t>
  </si>
  <si>
    <t>Autres aides publiques éventuelles (à justifier)</t>
  </si>
  <si>
    <t>Montant présenté TVA</t>
  </si>
  <si>
    <t>Liste des sites</t>
  </si>
  <si>
    <r>
      <t>Frais de personnels techniques directement liés à l'opération</t>
    </r>
    <r>
      <rPr>
        <sz val="14"/>
        <color theme="4" tint="-0.249977111117893"/>
        <rFont val="Arial"/>
        <family val="2"/>
      </rPr>
      <t xml:space="preserve"> (dépenses de rémunération sur coût horaire)</t>
    </r>
  </si>
  <si>
    <t>Information sur le justificatif joint et qui permet de l'identifier (ex: comptes de résultat, calcul de l'estimation)</t>
  </si>
  <si>
    <t>Montant Forfaitaire</t>
  </si>
  <si>
    <t xml:space="preserve">Quantité </t>
  </si>
  <si>
    <t>MONTANT TOTAL DU PROJET</t>
  </si>
  <si>
    <t>FRAIS DE STRUCTURE ET AUTRES COUTS AUX TAUX FORFAITAIRES</t>
  </si>
  <si>
    <t xml:space="preserve">Merci de présenter l'ensemble des dépenses réellement supportées dans le cadre de votre projet (coûts directs et indirects). 
La Région Normandie, autorité de gestion du FEDER, déterminera l'Option de Coûts Simplifiés (OCS de 7%, 15%, 20% et 40%) la plus pertinente. Un plan de financement prévisionnel vous sera retourné pour validation avant la finalisation de l'instruction de votre dossier. </t>
  </si>
  <si>
    <t>Code des actions éligibles à un contrat sur barèmes forfaitaires</t>
  </si>
  <si>
    <r>
      <t xml:space="preserve">Dépenses sur barèmes forfaitaires d'après l'arrêté préfectoral du 06/08/2018. Merci de noter que pour l’action N03Ri, le barème est réservé aux personnes physiques. 
</t>
    </r>
    <r>
      <rPr>
        <b/>
        <i/>
        <sz val="14"/>
        <color theme="4" tint="-0.249977111117893"/>
        <rFont val="Arial"/>
        <family val="2"/>
      </rPr>
      <t>L'utilisation du barème forfaitaire Natura 2000 vaut pour une Option de Coûts Simplifiés, dans ce cas il ne sera donc pas attribué d'OCS de 7%,15%, 20% ou 40%</t>
    </r>
    <r>
      <rPr>
        <b/>
        <sz val="14"/>
        <color theme="4" tint="-0.249977111117893"/>
        <rFont val="Arial"/>
        <family val="2"/>
      </rPr>
      <t>.</t>
    </r>
  </si>
  <si>
    <r>
      <t>Frais de personnels Administratifs directement liés à l'opération</t>
    </r>
    <r>
      <rPr>
        <sz val="14"/>
        <color theme="4" tint="-0.249977111117893"/>
        <rFont val="Arial"/>
        <family val="2"/>
      </rPr>
      <t xml:space="preserve"> (dépenses de rémunération sur coût horaire)</t>
    </r>
    <r>
      <rPr>
        <b/>
        <sz val="14"/>
        <color theme="4" tint="-0.249977111117893"/>
        <rFont val="Arial"/>
        <family val="2"/>
      </rPr>
      <t xml:space="preserve"> - le détail de ces coûts prévisionnels permettront de déterminer l'OCS la plus adaptée au coût total du projet</t>
    </r>
  </si>
  <si>
    <t>Autres frais (Frais de structure, frais professionnels…) - le détail de ces coûts prévisionnels permettront de déterminer l'OCS la plus adaptée au coût total du projet</t>
  </si>
  <si>
    <t>Libellé action</t>
  </si>
  <si>
    <t>Code site</t>
  </si>
  <si>
    <t>Libellé site</t>
  </si>
  <si>
    <t>Code INSEE commune</t>
  </si>
  <si>
    <t>Commune</t>
  </si>
  <si>
    <t>Pourcentage de l'action contribuant à l'espèce</t>
  </si>
  <si>
    <t>Indicateurs habitats</t>
  </si>
  <si>
    <t xml:space="preserve">Action </t>
  </si>
  <si>
    <t>FR2200363</t>
  </si>
  <si>
    <t>Vallée de la Bresle</t>
  </si>
  <si>
    <t>FR2300121</t>
  </si>
  <si>
    <t>Estuaire de la Seine</t>
  </si>
  <si>
    <t>FR2300122</t>
  </si>
  <si>
    <t>Marais Vernier, Risle Maritime</t>
  </si>
  <si>
    <t>FR2300123</t>
  </si>
  <si>
    <t>Boucles de la Seine Aval</t>
  </si>
  <si>
    <t>FR2300124</t>
  </si>
  <si>
    <t>Boucles de la Seine Amont, Coteaux de Saint-Adrien</t>
  </si>
  <si>
    <t>FR2300125</t>
  </si>
  <si>
    <t>Boucles de la Seine Amont, Coteaux d'Orival</t>
  </si>
  <si>
    <t>FR2300126</t>
  </si>
  <si>
    <t>Boucles de la Seine Amont d'Amfreville à Gaillon</t>
  </si>
  <si>
    <t>FR2300128</t>
  </si>
  <si>
    <t>Vallée de l'Eure</t>
  </si>
  <si>
    <t>FR2300131</t>
  </si>
  <si>
    <t>Pays de Bray humide</t>
  </si>
  <si>
    <t>FR2300132</t>
  </si>
  <si>
    <t>Bassin de l'Arques</t>
  </si>
  <si>
    <t>FR2300133</t>
  </si>
  <si>
    <t>Pays de Bray – Cuestas Nord et Sud</t>
  </si>
  <si>
    <t>FR2300136</t>
  </si>
  <si>
    <t>La forêt d'Eu et les pelouses adjacentes</t>
  </si>
  <si>
    <t>FR2300137</t>
  </si>
  <si>
    <t>L'Yères</t>
  </si>
  <si>
    <t>FR2300145</t>
  </si>
  <si>
    <t>Forêt de Lyons</t>
  </si>
  <si>
    <t>FR2300146</t>
  </si>
  <si>
    <t>Bois de la Roquette</t>
  </si>
  <si>
    <t>FR2300147</t>
  </si>
  <si>
    <t>Val Eglantier</t>
  </si>
  <si>
    <t>FR2300149</t>
  </si>
  <si>
    <t>Corbie</t>
  </si>
  <si>
    <t>FR2300150</t>
  </si>
  <si>
    <t>Risle, Guiel, Charentonne</t>
  </si>
  <si>
    <t>FR2300152</t>
  </si>
  <si>
    <t>Vallée de l'Epte</t>
  </si>
  <si>
    <t>FR2302001</t>
  </si>
  <si>
    <t>Réseau de cavités du nord-ouest de la Seine-Maritime</t>
  </si>
  <si>
    <t>FR2302002</t>
  </si>
  <si>
    <t>Forêt d'Eawy</t>
  </si>
  <si>
    <t>FR2302004</t>
  </si>
  <si>
    <t>Les cavités de Beaumont-le-Roger</t>
  </si>
  <si>
    <t>FR2302005</t>
  </si>
  <si>
    <t>L'Abbaye de Jumièges</t>
  </si>
  <si>
    <t>FR2302006</t>
  </si>
  <si>
    <t>Iles et berges de la Seine en Seine-Maritime</t>
  </si>
  <si>
    <t>FR2302007</t>
  </si>
  <si>
    <t>Iles et berges de la Seine dans l'Eure</t>
  </si>
  <si>
    <t>FR2302008</t>
  </si>
  <si>
    <t>Les grottes du Mont Roberge</t>
  </si>
  <si>
    <t>FR2302009</t>
  </si>
  <si>
    <t>Le Haut Bassin de la Calonne</t>
  </si>
  <si>
    <t>FR2302010</t>
  </si>
  <si>
    <t>La Vallée de l'Iton au lieu-dit Le Hom</t>
  </si>
  <si>
    <t>FR2302011</t>
  </si>
  <si>
    <t>Les cavités de Tillières-sur-Avre</t>
  </si>
  <si>
    <t>FR2302012</t>
  </si>
  <si>
    <t>Étangs et mares des forêts de Breteuil et Conches</t>
  </si>
  <si>
    <t>FR2310044</t>
  </si>
  <si>
    <t>Estuaire et marais de la Basse Seine</t>
  </si>
  <si>
    <t>FR2310045</t>
  </si>
  <si>
    <t>Littoral seino-marin</t>
  </si>
  <si>
    <t>FR2312003</t>
  </si>
  <si>
    <t>Terrasses alluviales de la Seine</t>
  </si>
  <si>
    <t>FR2500076</t>
  </si>
  <si>
    <t>Landes du Tertre Bizet et Fosse Arthour</t>
  </si>
  <si>
    <t>FR2500077</t>
  </si>
  <si>
    <t>Baie du Mont Saint Michel</t>
  </si>
  <si>
    <t>FR2500079</t>
  </si>
  <si>
    <t>Chausey DH</t>
  </si>
  <si>
    <t>FR2500080</t>
  </si>
  <si>
    <t>Littoral ouest du Cotentin de Bréhal à Pirou</t>
  </si>
  <si>
    <t>FR2500081</t>
  </si>
  <si>
    <t>FR2500082</t>
  </si>
  <si>
    <t>Littoral ouest du Cotentin de Saint-Germain-sur-Ay au Rozel</t>
  </si>
  <si>
    <t>FR2500083</t>
  </si>
  <si>
    <t>Massif dunaire d'Héauville à Vauville</t>
  </si>
  <si>
    <t>FR2500084</t>
  </si>
  <si>
    <t>Récifs et landes de la Hague</t>
  </si>
  <si>
    <t>FR2500085</t>
  </si>
  <si>
    <t>Récifs et marais arrière-littoraux du Cap Lévi à la pointe de Saire</t>
  </si>
  <si>
    <t>FR2500086</t>
  </si>
  <si>
    <t>FR2500088</t>
  </si>
  <si>
    <t>FR2500090</t>
  </si>
  <si>
    <t>Marais arrière-littoraux du Bessin</t>
  </si>
  <si>
    <t>FR2500091</t>
  </si>
  <si>
    <t>Vallée de l'Orne et ses affluents</t>
  </si>
  <si>
    <t>FR2500092</t>
  </si>
  <si>
    <t>Marais du Grand Hazé</t>
  </si>
  <si>
    <t>FR2500094</t>
  </si>
  <si>
    <t>Marais alcalin de Chicheboville-Bellengreville</t>
  </si>
  <si>
    <t>FR2500096</t>
  </si>
  <si>
    <t>Monts d'Eraines</t>
  </si>
  <si>
    <t>FR2500099</t>
  </si>
  <si>
    <t>Haute vallée de l'Orne et affluents</t>
  </si>
  <si>
    <t>FR2500100</t>
  </si>
  <si>
    <t>Ecouves</t>
  </si>
  <si>
    <t>FR2500103</t>
  </si>
  <si>
    <t>Haute-vallée de la Touques et affluents</t>
  </si>
  <si>
    <t>FR2500106</t>
  </si>
  <si>
    <t>Forêts, étangs et tourbières du Haut Perche</t>
  </si>
  <si>
    <t>FR2500107</t>
  </si>
  <si>
    <t>Haute vallée de la Sarthe</t>
  </si>
  <si>
    <t>FR2500108</t>
  </si>
  <si>
    <t>Bois et coteaux à l'ouest de Mortagne-au-Perche</t>
  </si>
  <si>
    <t>FR2500109</t>
  </si>
  <si>
    <t>Bois et coteaux calcaires sous Bellême</t>
  </si>
  <si>
    <t>FR2500110</t>
  </si>
  <si>
    <t>Vallée de la Sée</t>
  </si>
  <si>
    <t>FR2500113</t>
  </si>
  <si>
    <t>Bassin de l'Airou</t>
  </si>
  <si>
    <t>FR2500117</t>
  </si>
  <si>
    <t>Bassin de la Souleuvre</t>
  </si>
  <si>
    <t>FR2500118</t>
  </si>
  <si>
    <t>Bassin de la Druance</t>
  </si>
  <si>
    <t>FR2500119</t>
  </si>
  <si>
    <t>Bassin de l'Andainette</t>
  </si>
  <si>
    <t>FR2502001</t>
  </si>
  <si>
    <t>Hêtraie de Cerisy</t>
  </si>
  <si>
    <t>FR2502002</t>
  </si>
  <si>
    <t>Carrière de Loisail</t>
  </si>
  <si>
    <t>FR2502003</t>
  </si>
  <si>
    <t>Carrière de la Mansonnière</t>
  </si>
  <si>
    <t>FR2502004</t>
  </si>
  <si>
    <t>Anciennes carrières de la vallée de la Mue</t>
  </si>
  <si>
    <t>FR2502005</t>
  </si>
  <si>
    <t>Anciennes carrières de Beaufour Druval</t>
  </si>
  <si>
    <t>FR2502006</t>
  </si>
  <si>
    <t>Ancienne carrière de la Cressonnière</t>
  </si>
  <si>
    <t>FR2502007</t>
  </si>
  <si>
    <t>Anciennes carrières d'Orbec</t>
  </si>
  <si>
    <t>FR2502008</t>
  </si>
  <si>
    <t xml:space="preserve">Ancienne champignonnière des Petites Hayes </t>
  </si>
  <si>
    <t>FR2502009</t>
  </si>
  <si>
    <t>Anciennes mines de Barenton et de Bion</t>
  </si>
  <si>
    <t>FR2502010</t>
  </si>
  <si>
    <t>Anciennes carrières souterraines d'Habloville</t>
  </si>
  <si>
    <t>FR2502011</t>
  </si>
  <si>
    <t>Combles de la chapelle de l'Oratoire de Passais</t>
  </si>
  <si>
    <t>FR2502012</t>
  </si>
  <si>
    <t>Coteaux calcaires et anciennes carrières de la Meauffe, Cavigny et Airel</t>
  </si>
  <si>
    <t>FR2502013</t>
  </si>
  <si>
    <t>Anciennes carrières souterraines de Saint-Pierre-Canivet et d’Aubigny</t>
  </si>
  <si>
    <t>FR2502014</t>
  </si>
  <si>
    <t>Bocages et vergers du sud Pays d'Auge</t>
  </si>
  <si>
    <t>FR2502015</t>
  </si>
  <si>
    <t>Vallée du Sarthon et affluents</t>
  </si>
  <si>
    <t>FR2502016</t>
  </si>
  <si>
    <t>Combles de l'Eglise de Burcy</t>
  </si>
  <si>
    <t>FR2502017</t>
  </si>
  <si>
    <t>Combles de l'Eglise d'Amayé-sur-Orne</t>
  </si>
  <si>
    <t>FR2502019</t>
  </si>
  <si>
    <t>Anse de Vauville</t>
  </si>
  <si>
    <t>FR2502020</t>
  </si>
  <si>
    <t>Baie de Seine occidentale DH</t>
  </si>
  <si>
    <t>FR2510037</t>
  </si>
  <si>
    <t>Chausey DO</t>
  </si>
  <si>
    <t>FR2510046</t>
  </si>
  <si>
    <t>Basses vallées du Cotentin et Baie des Veys</t>
  </si>
  <si>
    <t>FR2510047</t>
  </si>
  <si>
    <t>Baie de Seine occidentale DO</t>
  </si>
  <si>
    <t>FR2510048</t>
  </si>
  <si>
    <t>FR2510059</t>
  </si>
  <si>
    <t>Estuaire de l'Orne</t>
  </si>
  <si>
    <t>FR2510099</t>
  </si>
  <si>
    <t>Falaise du Bessin Occidental</t>
  </si>
  <si>
    <t>FR2512002</t>
  </si>
  <si>
    <t>Landes et dunes de la Hague</t>
  </si>
  <si>
    <t>FR2512003</t>
  </si>
  <si>
    <t>Havre de la Sienne</t>
  </si>
  <si>
    <t>FR2512004</t>
  </si>
  <si>
    <t>Forêts et étangs du Perche</t>
  </si>
  <si>
    <t>FR5200646</t>
  </si>
  <si>
    <t>Alpes Mancelles</t>
  </si>
  <si>
    <t>Havre de Saint-Germain/Ay - Landes de Lessay</t>
  </si>
  <si>
    <t>Tatihou - Saint-Vaast-la-Hougue</t>
  </si>
  <si>
    <t>Marais du Cotentin et du Bessin - Baie des Veys</t>
  </si>
  <si>
    <t>N01Pi/ A32301P</t>
  </si>
  <si>
    <t>Chantier lourd de restauration de milieux ouverts par débroussaillage</t>
  </si>
  <si>
    <t>N02Pi/ A32302P</t>
  </si>
  <si>
    <t>Restauration des milieux ouverts par un brûlage dirigé</t>
  </si>
  <si>
    <t>N03Pi/ A32303P</t>
  </si>
  <si>
    <t>Équipements pastoraux dans le cadre d'un projet de génie écologique</t>
  </si>
  <si>
    <t>N03Ri/ A32303R</t>
  </si>
  <si>
    <t>Gestion pastorale d’entretien des milieux ouverts dans le cadre d'un projet de génie écologique</t>
  </si>
  <si>
    <t>N04R/ A32304R</t>
  </si>
  <si>
    <t>Gestion par une fauche d’entretien des milieux ouverts</t>
  </si>
  <si>
    <t>N05R/ A32305R</t>
  </si>
  <si>
    <t>Chantier d’entretien des milieux ouverts par gyrobroyage ou débroussaillage léger</t>
  </si>
  <si>
    <t>N06Pi/ A32306P</t>
  </si>
  <si>
    <t>Réhabilitation ou plantation de haies, d’alignements d’arbres, d’arbres isolés, de vergers ou de bosquets</t>
  </si>
  <si>
    <t>N06R/ A32306R</t>
  </si>
  <si>
    <t>Chantier d’entretien de haies, d’alignements d’arbres, d’arbres isolés, de bosquets ou de vergers</t>
  </si>
  <si>
    <t>N07P/ A32307P</t>
  </si>
  <si>
    <t>Décapage ou étrépage sur de petites placettes en vue de développer des communautés pionnières d’habitat hygrophile</t>
  </si>
  <si>
    <t>N08P/ A32308P</t>
  </si>
  <si>
    <t>Griffage de surface ou décapage léger pour le maintien de communautés pionnières en milieu sec</t>
  </si>
  <si>
    <t>N09Pi/ A32309P</t>
  </si>
  <si>
    <t>Création ou rétablissement de mares ou d’étangs</t>
  </si>
  <si>
    <t>N09R/ A32309R</t>
  </si>
  <si>
    <t>Entretien de mares ou d’étangs</t>
  </si>
  <si>
    <t>N10R/ A32310R</t>
  </si>
  <si>
    <t>Chantier d’entretien mécanique et de faucardage des formations végétales hygrophiles</t>
  </si>
  <si>
    <t>N11Pi/ A32311P</t>
  </si>
  <si>
    <t>Restauration de ripisylves, de la végétation des berges et enlèvement raisonné des embâcles</t>
  </si>
  <si>
    <t>N11R/ A32311R</t>
  </si>
  <si>
    <t>Entretien de ripisylves, de la végétation des berges et enlèvement raisonné des embâcles</t>
  </si>
  <si>
    <t>N12Pi et -Ri / A32312P et R</t>
  </si>
  <si>
    <t>Curage locaux des canaux et fossés dans les zones humides</t>
  </si>
  <si>
    <t>N13Pi/ A32313P</t>
  </si>
  <si>
    <t>Chantier ou aménagements de lutte contre l’envasement des étangs, lacs et plans d’eau</t>
  </si>
  <si>
    <t>N14Pi/ A32314P</t>
  </si>
  <si>
    <t>Restauration des ouvrages de petite hydraulique</t>
  </si>
  <si>
    <t>N14R/ A32314R</t>
  </si>
  <si>
    <t>Gestion des ouvrages de petite hydraulique</t>
  </si>
  <si>
    <t>N15Pi/ A32315P</t>
  </si>
  <si>
    <t>Restauration et aménagement des annexes hydrauliques</t>
  </si>
  <si>
    <t>N16Pi/ A32316P</t>
  </si>
  <si>
    <t>Chantier de restauration de la diversité physique d’un cours d’eau et de sa dynamique érosive</t>
  </si>
  <si>
    <t>N17Pi/ A32317P</t>
  </si>
  <si>
    <t>Effacement ou aménagement des obstacles à la migration des poissons dans le lit mineur des rivières</t>
  </si>
  <si>
    <t>N18Pi/ A32318P</t>
  </si>
  <si>
    <t>Dévégétalisation et scarification des bancs alluvionnaires</t>
  </si>
  <si>
    <t>N19Pi/ A32319P</t>
  </si>
  <si>
    <t>Restauration de frayères</t>
  </si>
  <si>
    <t>N20P et -R / A32320P et R</t>
  </si>
  <si>
    <t>Chantier d’élimination ou de limitation d’une espèce indésirable</t>
  </si>
  <si>
    <t>N23Pi/ A32323P</t>
  </si>
  <si>
    <t>Aménagements artificiels en faveur des espèces justifiant la désignation d’un site</t>
  </si>
  <si>
    <t>N24Pi/ A32324P</t>
  </si>
  <si>
    <t>Travaux de mise en défens et de fermeture ou d’aménagements des accès</t>
  </si>
  <si>
    <t>N25Pi/ A32325P</t>
  </si>
  <si>
    <t>Prise en charge de certains coûts visant à réduire l’impact des routes, chemins, dessertes et autres infrastructures linéaires</t>
  </si>
  <si>
    <t>N26Pi/ A32326P</t>
  </si>
  <si>
    <t>Aménagements visant à informer les usagers pour limiter leur impact</t>
  </si>
  <si>
    <t>N27Pi/ A32327P</t>
  </si>
  <si>
    <t>Opérations innovantes au profit d’espèces ou d’habitats</t>
  </si>
  <si>
    <t>N29i/ A32329</t>
  </si>
  <si>
    <t>Lutte contre l’érosion des milieux dunaires de la ceinture littorale, des plages et de l’arrière-plage</t>
  </si>
  <si>
    <t>N30Pi et -Ri / A32330P et R</t>
  </si>
  <si>
    <t>Maintien ou création d’écrans végétaux littoraux pour réduire l’impact des embruns pollués sur certains habitats côtiers sensibles</t>
  </si>
  <si>
    <t>N31i/ A32331</t>
  </si>
  <si>
    <t>Réhabilitation et protection de systèmes lagunaires</t>
  </si>
  <si>
    <t>N32/ A32332</t>
  </si>
  <si>
    <t>Restauration des laisses de mer</t>
  </si>
  <si>
    <t>F01i/ F22701</t>
  </si>
  <si>
    <t>Création ou rétablissement de clairières ou de landes</t>
  </si>
  <si>
    <t>F02i/ F22702</t>
  </si>
  <si>
    <t>Création ou rétablissement de mares ou étangs forestiers</t>
  </si>
  <si>
    <t>F03i/ F22703</t>
  </si>
  <si>
    <t>Mise en œuvre de régénérations dirigées</t>
  </si>
  <si>
    <t>F05/ F22705</t>
  </si>
  <si>
    <t>Travaux de marquage, d’abattage ou de taille sans enjeu de production</t>
  </si>
  <si>
    <t>F06i/ F22706</t>
  </si>
  <si>
    <t>Chantier d’entretien et de restauration des ripisylves, de la végétation des berges et enlèvement raisonné des embâcles</t>
  </si>
  <si>
    <t>F08/ F22708</t>
  </si>
  <si>
    <t>Réalisation de dégagements ou débroussaillements manuels à la place de dégagements ou débroussaillements chimiques ou mécaniques</t>
  </si>
  <si>
    <t>F09i/ F22709</t>
  </si>
  <si>
    <t>Prise en charge de certains surcoûts d’investissement visant à réduire l’impact des dessertes en forêt</t>
  </si>
  <si>
    <t>F10i/ F22710</t>
  </si>
  <si>
    <t>Mise en défens de types d'habitat d'intérêt communautaire</t>
  </si>
  <si>
    <t>F11/ F22711</t>
  </si>
  <si>
    <t>Chantiers d'élimination ou de limitation d'une espèce indésirable</t>
  </si>
  <si>
    <t>F12i/ F22712</t>
  </si>
  <si>
    <t>Dispositif favorisant le développement de bois sénescents</t>
  </si>
  <si>
    <t>F13i/ F22713</t>
  </si>
  <si>
    <t>F14i/ F22714</t>
  </si>
  <si>
    <t>Investissements visant à informer les usagers de la forêt</t>
  </si>
  <si>
    <t>F15i/ F22715</t>
  </si>
  <si>
    <t>Travaux d’irrégularisation de peuplements forestiers selon une logique non productive</t>
  </si>
  <si>
    <t>F16/ F22716</t>
  </si>
  <si>
    <t>Prise en charge du surcoût lié à la mise en œuvre d’un débardage alternatif</t>
  </si>
  <si>
    <t>F17i/ F22717</t>
  </si>
  <si>
    <t>Travaux d’aménagement de lisière étagée</t>
  </si>
  <si>
    <t>CD_INSEE</t>
  </si>
  <si>
    <t>LB_ADM_TR</t>
  </si>
  <si>
    <t>Ablon</t>
  </si>
  <si>
    <t>Cricquebœuf</t>
  </si>
  <si>
    <t>Deauville</t>
  </si>
  <si>
    <t>Honfleur</t>
  </si>
  <si>
    <t>Pennedepie</t>
  </si>
  <si>
    <t>Rivière-Saint-Sauveur</t>
  </si>
  <si>
    <t>Villerville</t>
  </si>
  <si>
    <t>Berville-sur-Mer</t>
  </si>
  <si>
    <t>Bouquelon</t>
  </si>
  <si>
    <t>Conteville</t>
  </si>
  <si>
    <t>Fatouville-Grestain</t>
  </si>
  <si>
    <t>Fiquefleur-Équainville</t>
  </si>
  <si>
    <t>Foulbec</t>
  </si>
  <si>
    <t>Marais-Vernier</t>
  </si>
  <si>
    <t>Quillebeuf-sur-Seine</t>
  </si>
  <si>
    <t>Saint-Aubin-sur-Quillebeuf</t>
  </si>
  <si>
    <t>Saint-Mards-de-Blacarville</t>
  </si>
  <si>
    <t>Sainte-Opportune-la-Mare</t>
  </si>
  <si>
    <t>Saint-Sulpice-de-Grimbouville</t>
  </si>
  <si>
    <t>Toutainville</t>
  </si>
  <si>
    <t>Anneville-Ambourville</t>
  </si>
  <si>
    <t>Bardouville</t>
  </si>
  <si>
    <t>Cerlangue</t>
  </si>
  <si>
    <t>Gonfreville-l'Orcher</t>
  </si>
  <si>
    <t>Hautot-sur-Seine</t>
  </si>
  <si>
    <t>Havre</t>
  </si>
  <si>
    <t>Hénouville</t>
  </si>
  <si>
    <t>Heurteauville</t>
  </si>
  <si>
    <t>Jumièges</t>
  </si>
  <si>
    <t>Mesnil-sous-Jumièges</t>
  </si>
  <si>
    <t>Oudalle</t>
  </si>
  <si>
    <t>Petiville</t>
  </si>
  <si>
    <t>Quevillon</t>
  </si>
  <si>
    <t>Rogerville</t>
  </si>
  <si>
    <t>Sahurs</t>
  </si>
  <si>
    <t>Saint-Martin-de-Boscherville</t>
  </si>
  <si>
    <t>Saint-Maurice-d'Ételan</t>
  </si>
  <si>
    <t>Saint-Pierre-de-Manneville</t>
  </si>
  <si>
    <t>Saint-Vigor-d'Ymonville</t>
  </si>
  <si>
    <t>Sandouville</t>
  </si>
  <si>
    <t>Tancarville</t>
  </si>
  <si>
    <t>Vatteville-la-Rue</t>
  </si>
  <si>
    <t>Yville-sur-Seine</t>
  </si>
  <si>
    <t>Andé</t>
  </si>
  <si>
    <t>Bouafles</t>
  </si>
  <si>
    <t>Courcelles-sur-Seine</t>
  </si>
  <si>
    <t>Criquebeuf-sur-Seine</t>
  </si>
  <si>
    <t>Gaillon</t>
  </si>
  <si>
    <t>Léry</t>
  </si>
  <si>
    <t>Muids</t>
  </si>
  <si>
    <t>Notre-Dame-de-l'Isle</t>
  </si>
  <si>
    <t>Port-Mort</t>
  </si>
  <si>
    <t>Poses</t>
  </si>
  <si>
    <t>Saint-Pierre-la-Garenne</t>
  </si>
  <si>
    <t>Villeneuve-en-Perseigne</t>
  </si>
  <si>
    <t>Dialan sur Chaîne</t>
  </si>
  <si>
    <t>Brémoy</t>
  </si>
  <si>
    <t>Souleuvre en Bocage</t>
  </si>
  <si>
    <t>Valdallière</t>
  </si>
  <si>
    <t>Terres de Druance</t>
  </si>
  <si>
    <t>Cauville</t>
  </si>
  <si>
    <t>Pontécoulant</t>
  </si>
  <si>
    <t>Villette</t>
  </si>
  <si>
    <t>Périgny</t>
  </si>
  <si>
    <t>Monts d'Aunay</t>
  </si>
  <si>
    <t>Condé-en-Normandie</t>
  </si>
  <si>
    <t>Gacé</t>
  </si>
  <si>
    <t>Ménil-Froger</t>
  </si>
  <si>
    <t>Moulins-la-Marche</t>
  </si>
  <si>
    <t>Planches</t>
  </si>
  <si>
    <t>Saint-Germain-de-Clairefeuille</t>
  </si>
  <si>
    <t>Genevraie</t>
  </si>
  <si>
    <t>Gouffern en Auge</t>
  </si>
  <si>
    <t>Ravigny</t>
  </si>
  <si>
    <t>Saint-Pierre-des-Nids</t>
  </si>
  <si>
    <t>Ferrière-Bochard</t>
  </si>
  <si>
    <t>Gandelain</t>
  </si>
  <si>
    <t>Lalacelle</t>
  </si>
  <si>
    <t>Orée-d'Écouves</t>
  </si>
  <si>
    <t>Rouperroux</t>
  </si>
  <si>
    <t>Saint-Céneri-le-Gérei</t>
  </si>
  <si>
    <t>Saint-Denis-sur-Sarthon</t>
  </si>
  <si>
    <t>Saint-Ellier-les-Bois</t>
  </si>
  <si>
    <t>Roche-Mabile</t>
  </si>
  <si>
    <t>Saint-Nicolas-des-Bois</t>
  </si>
  <si>
    <t>Ancourt</t>
  </si>
  <si>
    <t>Bellengreville</t>
  </si>
  <si>
    <t>Bures-en-Bray</t>
  </si>
  <si>
    <t>Douvrend</t>
  </si>
  <si>
    <t>Gaillefontaine</t>
  </si>
  <si>
    <t>Londinières</t>
  </si>
  <si>
    <t>Martin-Église</t>
  </si>
  <si>
    <t>Meulers</t>
  </si>
  <si>
    <t>Muchedent</t>
  </si>
  <si>
    <t>Neuville-Ferrières</t>
  </si>
  <si>
    <t>Osmoy-Saint-Valery</t>
  </si>
  <si>
    <t>Saint-Germain-d'Étables</t>
  </si>
  <si>
    <t>Saint-Hellier</t>
  </si>
  <si>
    <t>Saint-Martin-l'Hortier</t>
  </si>
  <si>
    <t>Saint-Saire</t>
  </si>
  <si>
    <t>Torcy-le-Grand</t>
  </si>
  <si>
    <t>Saint-Martin-Osmonville</t>
  </si>
  <si>
    <t>Saint-Vaast-d'Équiqueville</t>
  </si>
  <si>
    <t>Sainte-Geneviève</t>
  </si>
  <si>
    <t>Sainte-Beuve-en-Rivière</t>
  </si>
  <si>
    <t>Sauchay</t>
  </si>
  <si>
    <t>Torcy-le-Petit</t>
  </si>
  <si>
    <t>Vatierville</t>
  </si>
  <si>
    <t>Wanchy-Capval</t>
  </si>
  <si>
    <t>Bailleul-Neuville</t>
  </si>
  <si>
    <t>Baillolet</t>
  </si>
  <si>
    <t>Bellencombre</t>
  </si>
  <si>
    <t>Beaubec-la-Rosière</t>
  </si>
  <si>
    <t>Clais</t>
  </si>
  <si>
    <t>Bully</t>
  </si>
  <si>
    <t>Compainville</t>
  </si>
  <si>
    <t>Dampierre-Saint-Nicolas</t>
  </si>
  <si>
    <t>Esclavelles</t>
  </si>
  <si>
    <t>Fesques</t>
  </si>
  <si>
    <t>Fréauville</t>
  </si>
  <si>
    <t>Fresles</t>
  </si>
  <si>
    <t>Lucy</t>
  </si>
  <si>
    <t>Ménonval</t>
  </si>
  <si>
    <t>Mesnil-Mauger</t>
  </si>
  <si>
    <t>Neufchâtel-en-Bray</t>
  </si>
  <si>
    <t>Nesle-Hodeng</t>
  </si>
  <si>
    <t>Ricarville-du-Val</t>
  </si>
  <si>
    <t>Rouxmesnil-Bouteilles</t>
  </si>
  <si>
    <t>Rosay</t>
  </si>
  <si>
    <t>Saint-Germain-sur-Eaulne</t>
  </si>
  <si>
    <t>Saint-Ouen-sous-Bailly</t>
  </si>
  <si>
    <t>Beaussault</t>
  </si>
  <si>
    <t>Envermeu</t>
  </si>
  <si>
    <t>Mesnières-en-Bray</t>
  </si>
  <si>
    <t>Saint-Aubin-le-Cauf</t>
  </si>
  <si>
    <t>Saint-Saëns</t>
  </si>
  <si>
    <t>Thil-Riberpré</t>
  </si>
  <si>
    <t>Bailly-en-Rivière</t>
  </si>
  <si>
    <t>Bouelles</t>
  </si>
  <si>
    <t>Fontaine-en-Bray</t>
  </si>
  <si>
    <t>Freulleville</t>
  </si>
  <si>
    <t>Mortemer</t>
  </si>
  <si>
    <t>Quièvrecourt</t>
  </si>
  <si>
    <t>Arques-la-Bataille</t>
  </si>
  <si>
    <t>Massy</t>
  </si>
  <si>
    <t>Martigny</t>
  </si>
  <si>
    <t>Bouchevilliers</t>
  </si>
  <si>
    <t>Château-sur-Epte</t>
  </si>
  <si>
    <t>Gasny</t>
  </si>
  <si>
    <t>Giverny</t>
  </si>
  <si>
    <t>Guerny</t>
  </si>
  <si>
    <t>Vernon</t>
  </si>
  <si>
    <t>Sainte-Geneviève-lès-Gasny</t>
  </si>
  <si>
    <t>Vexin-sur-Epte</t>
  </si>
  <si>
    <t>Tourville-la-Rivière</t>
  </si>
  <si>
    <t>Freneuse</t>
  </si>
  <si>
    <t>Saint-Aubin-lès-Elbeuf</t>
  </si>
  <si>
    <t>Belbeuf</t>
  </si>
  <si>
    <t>Amfreville-sous-les-Monts</t>
  </si>
  <si>
    <t>Damps</t>
  </si>
  <si>
    <t>Martot</t>
  </si>
  <si>
    <t>Pont-de-l'Arche</t>
  </si>
  <si>
    <t>Vatteville</t>
  </si>
  <si>
    <t>Saint-Pierre-du-Vauvray</t>
  </si>
  <si>
    <t>Pîtres</t>
  </si>
  <si>
    <t>Vézillon</t>
  </si>
  <si>
    <t>Val d'Hazey</t>
  </si>
  <si>
    <t>Val-de-Reuil</t>
  </si>
  <si>
    <t>Trois Lacs</t>
  </si>
  <si>
    <t>Herqueville</t>
  </si>
  <si>
    <t>Andelys</t>
  </si>
  <si>
    <t>Villers-sur-le-Roule</t>
  </si>
  <si>
    <t>Igoville</t>
  </si>
  <si>
    <t>Porte-de-Seine</t>
  </si>
  <si>
    <t>Asnières</t>
  </si>
  <si>
    <t>Bailleul-la-Vallée</t>
  </si>
  <si>
    <t>Bois-Hellain</t>
  </si>
  <si>
    <t>Chapelle-Bayvel</t>
  </si>
  <si>
    <t>Cormeilles</t>
  </si>
  <si>
    <t>Fontaine-la-Louvet</t>
  </si>
  <si>
    <t>Saint-Aubin-de-Scellon</t>
  </si>
  <si>
    <t>Saint-Sylvestre-de-Cormeilles</t>
  </si>
  <si>
    <t>Fresne-Cauverville</t>
  </si>
  <si>
    <t>Épaignes</t>
  </si>
  <si>
    <t>Saint-Pierre-de-Cormeilles</t>
  </si>
  <si>
    <t>Morainville-Jouveaux</t>
  </si>
  <si>
    <t>Breteuil</t>
  </si>
  <si>
    <t>Fidelaire</t>
  </si>
  <si>
    <t>Lesme</t>
  </si>
  <si>
    <t>Sainte-Marthe</t>
  </si>
  <si>
    <t>Nagel-Séez-Mesnil</t>
  </si>
  <si>
    <t>Beaubray</t>
  </si>
  <si>
    <t>Baux-de-Breteuil</t>
  </si>
  <si>
    <t>Marbois</t>
  </si>
  <si>
    <t>Verneuil d'Avre et d'Iton</t>
  </si>
  <si>
    <t>Conches-en-Ouche</t>
  </si>
  <si>
    <t>Hague</t>
  </si>
  <si>
    <t>Héauville</t>
  </si>
  <si>
    <t>Carneville</t>
  </si>
  <si>
    <t>Fermanville</t>
  </si>
  <si>
    <t>Gatteville-le-Phare</t>
  </si>
  <si>
    <t>Maupertus-sur-Mer</t>
  </si>
  <si>
    <t>Vicq-sur-Mer</t>
  </si>
  <si>
    <t>Saint-Vaast-la-Hougue</t>
  </si>
  <si>
    <t>Bellou-en-Houlme</t>
  </si>
  <si>
    <t>Briouze</t>
  </si>
  <si>
    <t>Ver-sur-Mer</t>
  </si>
  <si>
    <t>Graye-sur-Mer</t>
  </si>
  <si>
    <t>Meuvaines</t>
  </si>
  <si>
    <t>Barenton</t>
  </si>
  <si>
    <t>Mortain-Bocage</t>
  </si>
  <si>
    <t>Cancale</t>
  </si>
  <si>
    <t>Granville</t>
  </si>
  <si>
    <t>Argueil</t>
  </si>
  <si>
    <t>Beauvoir-en-Lyons</t>
  </si>
  <si>
    <t>Chapelle-Saint-Ouen</t>
  </si>
  <si>
    <t>Croixdalle</t>
  </si>
  <si>
    <t>Elbeuf-en-Bray</t>
  </si>
  <si>
    <t>Ernemont-la-Villette</t>
  </si>
  <si>
    <t>Hallotière</t>
  </si>
  <si>
    <t>Héron</t>
  </si>
  <si>
    <t>Mauquenchy</t>
  </si>
  <si>
    <t>Mesnil-Lieubray</t>
  </si>
  <si>
    <t>Nolléval</t>
  </si>
  <si>
    <t>Saint-Nicolas-d'Aliermont</t>
  </si>
  <si>
    <t>Sigy-en-Bray</t>
  </si>
  <si>
    <t>Fry</t>
  </si>
  <si>
    <t>Hodeng-Hodenger</t>
  </si>
  <si>
    <t>Mesnil-Follemprise</t>
  </si>
  <si>
    <t>Notre-Dame-d'Aliermont</t>
  </si>
  <si>
    <t>Rebets</t>
  </si>
  <si>
    <t>Grumesnil</t>
  </si>
  <si>
    <t>Montroty</t>
  </si>
  <si>
    <t>Saint-Jacques-d'Aliermont</t>
  </si>
  <si>
    <t>Avesnes-en-Bray</t>
  </si>
  <si>
    <t>Neuf-Marché</t>
  </si>
  <si>
    <t>Saint-Aignan-sur-Ry</t>
  </si>
  <si>
    <t>Elbeuf-sur-Andelle</t>
  </si>
  <si>
    <t>Morville-sur-Andelle</t>
  </si>
  <si>
    <t>Brémontier-Merval</t>
  </si>
  <si>
    <t>Sainte-Agathe-d'Aliermont</t>
  </si>
  <si>
    <t>Aubermesnil-aux-Érables</t>
  </si>
  <si>
    <t>Bazinval</t>
  </si>
  <si>
    <t>Caule-Sainte-Beuve</t>
  </si>
  <si>
    <t>Incheville</t>
  </si>
  <si>
    <t>Melleville</t>
  </si>
  <si>
    <t>Ponts-et-Marais</t>
  </si>
  <si>
    <t>Sept-Meules</t>
  </si>
  <si>
    <t>Villy-sur-Yères</t>
  </si>
  <si>
    <t>Avesnes-en-Val</t>
  </si>
  <si>
    <t>Saint-Martin-le-Gaillard</t>
  </si>
  <si>
    <t>Rieux</t>
  </si>
  <si>
    <t>Monchaux-Soreng</t>
  </si>
  <si>
    <t>Eu</t>
  </si>
  <si>
    <t>Cuverville-sur-Yères</t>
  </si>
  <si>
    <t>Parville</t>
  </si>
  <si>
    <t>Pinterville</t>
  </si>
  <si>
    <t>Plessis-Hébert</t>
  </si>
  <si>
    <t>Saint-Vigor</t>
  </si>
  <si>
    <t>Vaux-sur-Eure</t>
  </si>
  <si>
    <t>Pacy-sur-Eure</t>
  </si>
  <si>
    <t>Acquigny</t>
  </si>
  <si>
    <t>Amfreville-sur-Iton</t>
  </si>
  <si>
    <t>Autheuil-Authouillet</t>
  </si>
  <si>
    <t>Boisset-les-Prévanches</t>
  </si>
  <si>
    <t>Boncourt</t>
  </si>
  <si>
    <t>Boulay-Morin</t>
  </si>
  <si>
    <t>Caillouet-Orgeville</t>
  </si>
  <si>
    <t>Cailly-sur-Eure</t>
  </si>
  <si>
    <t>Canappeville</t>
  </si>
  <si>
    <t>Cormier</t>
  </si>
  <si>
    <t>Bernesq</t>
  </si>
  <si>
    <t>Bricqueville</t>
  </si>
  <si>
    <t>Cambe</t>
  </si>
  <si>
    <t>Canchy</t>
  </si>
  <si>
    <t>Colombières</t>
  </si>
  <si>
    <t>Formigny La Bataille</t>
  </si>
  <si>
    <t>Géfosse-Fontenay</t>
  </si>
  <si>
    <t>Grandcamp-Maisy</t>
  </si>
  <si>
    <t>Lison</t>
  </si>
  <si>
    <t>Longueville</t>
  </si>
  <si>
    <t>Monfréville</t>
  </si>
  <si>
    <t>Osmanville</t>
  </si>
  <si>
    <t>Rubercy</t>
  </si>
  <si>
    <t>Saint-Germain-du-Pert</t>
  </si>
  <si>
    <t>Trévières</t>
  </si>
  <si>
    <t>Airel</t>
  </si>
  <si>
    <t>Appeville</t>
  </si>
  <si>
    <t>Audouville-la-Hubert</t>
  </si>
  <si>
    <t>Auvers</t>
  </si>
  <si>
    <t>Auxais</t>
  </si>
  <si>
    <t>Baupte</t>
  </si>
  <si>
    <t>Beuzeville-la-Bastille</t>
  </si>
  <si>
    <t>Blosville</t>
  </si>
  <si>
    <t>Bonneville</t>
  </si>
  <si>
    <t>Boutteville</t>
  </si>
  <si>
    <t>Catteville</t>
  </si>
  <si>
    <t>Cavigny</t>
  </si>
  <si>
    <t>Crasville</t>
  </si>
  <si>
    <t>Crosville-sur-Douve</t>
  </si>
  <si>
    <t>Doville</t>
  </si>
  <si>
    <t>Écausseville</t>
  </si>
  <si>
    <t>Étienville</t>
  </si>
  <si>
    <t>Feugères</t>
  </si>
  <si>
    <t>Flottemanville</t>
  </si>
  <si>
    <t>Fontenay-sur-Mer</t>
  </si>
  <si>
    <t>Fresville</t>
  </si>
  <si>
    <t>Gorges</t>
  </si>
  <si>
    <t>Ham</t>
  </si>
  <si>
    <t>Hémevez</t>
  </si>
  <si>
    <t>Lestre</t>
  </si>
  <si>
    <t>Liesville-sur-Douve</t>
  </si>
  <si>
    <t>Marchésieux</t>
  </si>
  <si>
    <t>Méautis</t>
  </si>
  <si>
    <t>Mesnil-Eury</t>
  </si>
  <si>
    <t>Moon-sur-Elle</t>
  </si>
  <si>
    <t>Nay</t>
  </si>
  <si>
    <t>Neuville-au-Plain</t>
  </si>
  <si>
    <t>Orglandes</t>
  </si>
  <si>
    <t>Périers</t>
  </si>
  <si>
    <t>Plessis-Lastelle</t>
  </si>
  <si>
    <t>Raids</t>
  </si>
  <si>
    <t>Rauville-la-Place</t>
  </si>
  <si>
    <t>Saint-André-de-Bohon</t>
  </si>
  <si>
    <t>Saint-Fromond</t>
  </si>
  <si>
    <t>Saint-Germain-de-Varreville</t>
  </si>
  <si>
    <t>Saint-Germain-sur-Sèves</t>
  </si>
  <si>
    <t>Saint-Jean-de-Daye</t>
  </si>
  <si>
    <t>Saint-Marcouf</t>
  </si>
  <si>
    <t>Sainte-Marie-du-Mont</t>
  </si>
  <si>
    <t>Saint-Martin-d'Aubigny</t>
  </si>
  <si>
    <t>Saint-Martin-de-Varreville</t>
  </si>
  <si>
    <t>Saint-Nicolas-de-Pierrepont</t>
  </si>
  <si>
    <t>Saint-Sauveur-de-Pierrepont</t>
  </si>
  <si>
    <t>Saint-Sébastien-de-Raids</t>
  </si>
  <si>
    <t>Sébeville</t>
  </si>
  <si>
    <t>Tribehou</t>
  </si>
  <si>
    <t>Turqueville</t>
  </si>
  <si>
    <t>Urville</t>
  </si>
  <si>
    <t>Varenguebec</t>
  </si>
  <si>
    <t>Amfreville</t>
  </si>
  <si>
    <t>Merville-Franceville-Plage</t>
  </si>
  <si>
    <t>Sallenelles</t>
  </si>
  <si>
    <t>Cricqueville-en-Bessin</t>
  </si>
  <si>
    <t>Vierville-sur-Mer</t>
  </si>
  <si>
    <t>Auberville</t>
  </si>
  <si>
    <t>Blonville-sur-Mer</t>
  </si>
  <si>
    <t>Cabourg</t>
  </si>
  <si>
    <t>Gonneville-sur-Mer</t>
  </si>
  <si>
    <t>Houlgate</t>
  </si>
  <si>
    <t>Tourgéville</t>
  </si>
  <si>
    <t>Trouville-sur-Mer</t>
  </si>
  <si>
    <t>Siouville-Hague</t>
  </si>
  <si>
    <t>Heugueville-sur-Sienne</t>
  </si>
  <si>
    <t>Regnéville-sur-Mer</t>
  </si>
  <si>
    <t>Tourville-sur-Sienne</t>
  </si>
  <si>
    <t>Ardelles</t>
  </si>
  <si>
    <t>Champrond-en-Gâtine</t>
  </si>
  <si>
    <t>Chapelle-Fortin</t>
  </si>
  <si>
    <t>Châteauneuf-en-Thymerais</t>
  </si>
  <si>
    <t>Corvées-les-Yys</t>
  </si>
  <si>
    <t>Digny</t>
  </si>
  <si>
    <t>Favril</t>
  </si>
  <si>
    <t>Framboisière</t>
  </si>
  <si>
    <t>Happonvilliers</t>
  </si>
  <si>
    <t>Jaudrais</t>
  </si>
  <si>
    <t>Lamblore</t>
  </si>
  <si>
    <t>Landelles</t>
  </si>
  <si>
    <t>Maillebois</t>
  </si>
  <si>
    <t>Mancelière</t>
  </si>
  <si>
    <t>Manou</t>
  </si>
  <si>
    <t>Montlandon</t>
  </si>
  <si>
    <t>Nonvilliers-Grandhoux</t>
  </si>
  <si>
    <t>Pontgouin</t>
  </si>
  <si>
    <t>Puisaye</t>
  </si>
  <si>
    <t>Ressuintes</t>
  </si>
  <si>
    <t>Saint-Ange-et-Torçay</t>
  </si>
  <si>
    <t>Saint-Denis-des-Puits</t>
  </si>
  <si>
    <t>Saint-Éliph</t>
  </si>
  <si>
    <t>Saint-Jean-de-Rebervilliers</t>
  </si>
  <si>
    <t>Saint-Maixme-Hauterive</t>
  </si>
  <si>
    <t>Saint-Maurice-Saint-Germain</t>
  </si>
  <si>
    <t>Saint-Sauveur-Marville</t>
  </si>
  <si>
    <t>Saint-Victor-de-Buthon</t>
  </si>
  <si>
    <t>Saucelle</t>
  </si>
  <si>
    <t>Senonches</t>
  </si>
  <si>
    <t>Thieulin</t>
  </si>
  <si>
    <t>Thimert-Gâtelles</t>
  </si>
  <si>
    <t>Bellavilliers</t>
  </si>
  <si>
    <t>Bizou</t>
  </si>
  <si>
    <t>Bonsmoulins</t>
  </si>
  <si>
    <t>Bretoncelles</t>
  </si>
  <si>
    <t>Chapelle-Montligeon</t>
  </si>
  <si>
    <t>Corbon</t>
  </si>
  <si>
    <t>Crulai</t>
  </si>
  <si>
    <t>Feings</t>
  </si>
  <si>
    <t>Genettes</t>
  </si>
  <si>
    <t>Belforêt-en-Perche</t>
  </si>
  <si>
    <t>Hôme-Chamondot</t>
  </si>
  <si>
    <t>Irai</t>
  </si>
  <si>
    <t>Madeleine-Bouvet</t>
  </si>
  <si>
    <t>Mage</t>
  </si>
  <si>
    <t>Mauves-sur-Huisne</t>
  </si>
  <si>
    <t>Saint-Aquilin-de-Corbion</t>
  </si>
  <si>
    <t>Sainte-Céronne-lès-Mortagne</t>
  </si>
  <si>
    <t>Saint-Germain-des-Grois</t>
  </si>
  <si>
    <t>Saint-Mard-de-Réno</t>
  </si>
  <si>
    <t>Aspres</t>
  </si>
  <si>
    <t>Saint-Martin-du-Vieux-Bellême</t>
  </si>
  <si>
    <t>Soligny-la-Trappe</t>
  </si>
  <si>
    <t>Ventrouze</t>
  </si>
  <si>
    <t>Croisy-sur-Eure</t>
  </si>
  <si>
    <t>Croth</t>
  </si>
  <si>
    <t>Épieds</t>
  </si>
  <si>
    <t>Évreux</t>
  </si>
  <si>
    <t>Fontaine-sous-Jouy</t>
  </si>
  <si>
    <t>Gadencourt</t>
  </si>
  <si>
    <t>Hardencourt-Cocherel</t>
  </si>
  <si>
    <t>Haye-le-Comte</t>
  </si>
  <si>
    <t>Heudreville-sur-Eure</t>
  </si>
  <si>
    <t>Hondouville</t>
  </si>
  <si>
    <t>Houlbec-Cocherel</t>
  </si>
  <si>
    <t>Irreville</t>
  </si>
  <si>
    <t>Ivry-la-Bataille</t>
  </si>
  <si>
    <t>Louviers</t>
  </si>
  <si>
    <t>Merey</t>
  </si>
  <si>
    <t>Mesnil-Jourdain</t>
  </si>
  <si>
    <t>Mesnil-sur-l'Estrée</t>
  </si>
  <si>
    <t>Muzy</t>
  </si>
  <si>
    <t>Normanville</t>
  </si>
  <si>
    <t>Rouvray</t>
  </si>
  <si>
    <t>Vacherie</t>
  </si>
  <si>
    <t>Brosville</t>
  </si>
  <si>
    <t>Chambray</t>
  </si>
  <si>
    <t>Fains</t>
  </si>
  <si>
    <t>Garennes-sur-Eure</t>
  </si>
  <si>
    <t>Houetteville</t>
  </si>
  <si>
    <t>Jouy-sur-Eure</t>
  </si>
  <si>
    <t>Ailly</t>
  </si>
  <si>
    <t>Ézy-sur-Eure</t>
  </si>
  <si>
    <t>Ménilles</t>
  </si>
  <si>
    <t>Terres de Bord</t>
  </si>
  <si>
    <t>Clef Vallée d'Eure</t>
  </si>
  <si>
    <t>Neuilly</t>
  </si>
  <si>
    <t>Saint-Nicolas-de-la-Taille</t>
  </si>
  <si>
    <t>Amfreville-la-Mi-Voie</t>
  </si>
  <si>
    <t>Darnétal</t>
  </si>
  <si>
    <t>Gouy</t>
  </si>
  <si>
    <t>Franqueville-Saint-Pierre</t>
  </si>
  <si>
    <t>Saint-Léger-du-Bourg-Denis</t>
  </si>
  <si>
    <t>Saint-Aubin-Celloville</t>
  </si>
  <si>
    <t>Grand-Couronne</t>
  </si>
  <si>
    <t>Oissel</t>
  </si>
  <si>
    <t>Orival</t>
  </si>
  <si>
    <t>Saint-Senier-sous-Avranches</t>
  </si>
  <si>
    <t>Lingeard</t>
  </si>
  <si>
    <t>Beauchamps</t>
  </si>
  <si>
    <t>Champrepus</t>
  </si>
  <si>
    <t>Haye-Pesnel</t>
  </si>
  <si>
    <t>Lande-d'Airou</t>
  </si>
  <si>
    <t>Mesnil-Villeman</t>
  </si>
  <si>
    <t>Meurdraquière</t>
  </si>
  <si>
    <t>Tanu</t>
  </si>
  <si>
    <t>Ver</t>
  </si>
  <si>
    <t>Bourguenolles</t>
  </si>
  <si>
    <t>Trinité</t>
  </si>
  <si>
    <t>Villedieu-les-Poêles-Rouffigny</t>
  </si>
  <si>
    <t>Loisail</t>
  </si>
  <si>
    <t>Rémalard en Perche</t>
  </si>
  <si>
    <t>Basly</t>
  </si>
  <si>
    <t>Bény-sur-Mer</t>
  </si>
  <si>
    <t>Reviers</t>
  </si>
  <si>
    <t>Fontaine-Henry</t>
  </si>
  <si>
    <t>Banville</t>
  </si>
  <si>
    <t>Beaufour-Druval</t>
  </si>
  <si>
    <t>Coulonges-sur-Sarthe</t>
  </si>
  <si>
    <t>Habloville</t>
  </si>
  <si>
    <t>Passais Villages</t>
  </si>
  <si>
    <t>Saint-Pierre-Canivet</t>
  </si>
  <si>
    <t>Aubigny</t>
  </si>
  <si>
    <t>Gonfreville</t>
  </si>
  <si>
    <t>Carentan-les-Marais</t>
  </si>
  <si>
    <t>Englesqueville-la-Percée</t>
  </si>
  <si>
    <t>Annoville</t>
  </si>
  <si>
    <t>Fontaine-Simon</t>
  </si>
  <si>
    <t>Gavray-sur-Sienne</t>
  </si>
  <si>
    <t>Perrey</t>
  </si>
  <si>
    <t>Loges</t>
  </si>
  <si>
    <t>Saint-Léonard</t>
  </si>
  <si>
    <t>Criquebeuf-en-Caux</t>
  </si>
  <si>
    <t>Froberville</t>
  </si>
  <si>
    <t>Fongueusemare</t>
  </si>
  <si>
    <t>Grandes-Ventes</t>
  </si>
  <si>
    <t>Canehan</t>
  </si>
  <si>
    <t>Ventes-Saint-Rémy</t>
  </si>
  <si>
    <t>Cléon</t>
  </si>
  <si>
    <t>Criel-sur-Mer</t>
  </si>
  <si>
    <t>Dancourt</t>
  </si>
  <si>
    <t>Fallencourt</t>
  </si>
  <si>
    <t>Foucarmont</t>
  </si>
  <si>
    <t>Grandcourt</t>
  </si>
  <si>
    <t>Saint-Étienne-du-Rouvray</t>
  </si>
  <si>
    <t>Saint-Riquier-en-Rivière</t>
  </si>
  <si>
    <t>Touffreville-sur-Eu</t>
  </si>
  <si>
    <t>Villers-sous-Foucarmont</t>
  </si>
  <si>
    <t>Saint-Pierre-lès-Elbeuf</t>
  </si>
  <si>
    <t>Bures</t>
  </si>
  <si>
    <t>Cerisé</t>
  </si>
  <si>
    <t>Condé-sur-Sarthe</t>
  </si>
  <si>
    <t>Hauterive</t>
  </si>
  <si>
    <t>Héloup</t>
  </si>
  <si>
    <t>Mahéru</t>
  </si>
  <si>
    <t>Ménil-Broût</t>
  </si>
  <si>
    <t>Mieuxcé</t>
  </si>
  <si>
    <t>Plantis</t>
  </si>
  <si>
    <t>Saint-Aubin-de-Courteraie</t>
  </si>
  <si>
    <t>Saint-Germain-du-Corbéis</t>
  </si>
  <si>
    <t>Saint-Julien-sur-Sarthe</t>
  </si>
  <si>
    <t>Saint-Léger-sur-Sarthe</t>
  </si>
  <si>
    <t>Semallé</t>
  </si>
  <si>
    <t>Valframbert</t>
  </si>
  <si>
    <t>Ventes-de-Bourse</t>
  </si>
  <si>
    <t>Chenay</t>
  </si>
  <si>
    <t>Saint-Paterne - Le Chevain</t>
  </si>
  <si>
    <t>Saint-Martin-des-Pézerits</t>
  </si>
  <si>
    <t>Champeaux-sur-Sarthe</t>
  </si>
  <si>
    <t>Laleu</t>
  </si>
  <si>
    <t>Mesnière</t>
  </si>
  <si>
    <t>Saint-Agnan-sur-Sarthe</t>
  </si>
  <si>
    <t>Sainte-Scolasse-sur-Sarthe</t>
  </si>
  <si>
    <t>Moulins-le-Carbonnel</t>
  </si>
  <si>
    <t>Mêle-sur-Sarthe</t>
  </si>
  <si>
    <t>Saint-Ouen-de-Thouberville</t>
  </si>
  <si>
    <t>Barneville-sur-Seine</t>
  </si>
  <si>
    <t>Rives-en-Seine</t>
  </si>
  <si>
    <t>Arelaune-en-Seine</t>
  </si>
  <si>
    <t>Heudebouville</t>
  </si>
  <si>
    <t>Pont-Saint-Pierre</t>
  </si>
  <si>
    <t>Romilly-sur-Andelle</t>
  </si>
  <si>
    <t>Thuit</t>
  </si>
  <si>
    <t>Vironvay</t>
  </si>
  <si>
    <t>Harquency</t>
  </si>
  <si>
    <t>Hennezis</t>
  </si>
  <si>
    <t>Sainte-Marguerite-de-Carrouges</t>
  </si>
  <si>
    <t>Sainte-Marie-la-Robert</t>
  </si>
  <si>
    <t>Saint-Martin-des-Landes</t>
  </si>
  <si>
    <t>Saint-Martin-l'Aiguillon</t>
  </si>
  <si>
    <t>Saint-Sauveur-de-Carrouges</t>
  </si>
  <si>
    <t>Sarceaux</t>
  </si>
  <si>
    <t>Sées</t>
  </si>
  <si>
    <t>Sévigny</t>
  </si>
  <si>
    <t>Sevrai</t>
  </si>
  <si>
    <t>Tanques</t>
  </si>
  <si>
    <t>Tanville</t>
  </si>
  <si>
    <t>Trémont</t>
  </si>
  <si>
    <t>Vieux-Pont</t>
  </si>
  <si>
    <t>Yveteaux</t>
  </si>
  <si>
    <t>Boischampré</t>
  </si>
  <si>
    <t>Saint-Samson-de-la-Roque</t>
  </si>
  <si>
    <t>Notre-Dame-de-Bliquetuit</t>
  </si>
  <si>
    <t>Val-de-la-Haye</t>
  </si>
  <si>
    <t>Ferrières-la-Verrerie</t>
  </si>
  <si>
    <t>Connelles</t>
  </si>
  <si>
    <t>Roquette</t>
  </si>
  <si>
    <t>Vaudreuil</t>
  </si>
  <si>
    <t>Flipou</t>
  </si>
  <si>
    <t>Dampierre-en-Bray</t>
  </si>
  <si>
    <t>Ferrières-en-Bray</t>
  </si>
  <si>
    <t>Ferté-Saint-Samson</t>
  </si>
  <si>
    <t>Gournay-en-Bray</t>
  </si>
  <si>
    <t>Mésangueville</t>
  </si>
  <si>
    <t>Molagnies</t>
  </si>
  <si>
    <t>Roncherolles-en-Bray</t>
  </si>
  <si>
    <t>Saumont-la-Poterie</t>
  </si>
  <si>
    <t>Sommery</t>
  </si>
  <si>
    <t>Ménerval</t>
  </si>
  <si>
    <t>Bellière</t>
  </si>
  <si>
    <t>Serqueux</t>
  </si>
  <si>
    <t>Rouvray-Catillon</t>
  </si>
  <si>
    <t>Gancourt-Saint-Étienne</t>
  </si>
  <si>
    <t>Geffosses</t>
  </si>
  <si>
    <t>Montmartin-sur-Mer</t>
  </si>
  <si>
    <t>Pirou</t>
  </si>
  <si>
    <t>Lingreville</t>
  </si>
  <si>
    <t>Gouville-sur-Mer</t>
  </si>
  <si>
    <t>Créances</t>
  </si>
  <si>
    <t>Feuillie</t>
  </si>
  <si>
    <t>Lessay</t>
  </si>
  <si>
    <t>Millières</t>
  </si>
  <si>
    <t>Muneville-le-Bingard</t>
  </si>
  <si>
    <t>Saint-Germain-sur-Ay</t>
  </si>
  <si>
    <t>Saint-Patrice-de-Claids</t>
  </si>
  <si>
    <t>Vesly</t>
  </si>
  <si>
    <t>Barneville-Carteret</t>
  </si>
  <si>
    <t>Bretteville-sur-Ay</t>
  </si>
  <si>
    <t>Moitiers-d'Allonne</t>
  </si>
  <si>
    <t>Port-Bail-sur-Mer</t>
  </si>
  <si>
    <t>Rozel</t>
  </si>
  <si>
    <t>Saint-Georges-de-la-Rivière</t>
  </si>
  <si>
    <t>Surtainville</t>
  </si>
  <si>
    <t>Saint-Jean-de-la-Rivière</t>
  </si>
  <si>
    <t>Baubigny</t>
  </si>
  <si>
    <t>Haye</t>
  </si>
  <si>
    <t>Cuy-Saint-Fiacre</t>
  </si>
  <si>
    <t>Forges-les-Eaux</t>
  </si>
  <si>
    <t>Bénouville</t>
  </si>
  <si>
    <t>Cauville-sur-Mer</t>
  </si>
  <si>
    <t>Életot</t>
  </si>
  <si>
    <t>Étretat</t>
  </si>
  <si>
    <t>Hautot-sur-Mer</t>
  </si>
  <si>
    <t>Heuqueville</t>
  </si>
  <si>
    <t>Octeville-sur-Mer</t>
  </si>
  <si>
    <t>Poterie-Cap-d'Antifer</t>
  </si>
  <si>
    <t>Saint-Jouin-Bruneval</t>
  </si>
  <si>
    <t>Saint-Martin-aux-Buneaux</t>
  </si>
  <si>
    <t>Saint-Valery-en-Caux</t>
  </si>
  <si>
    <t>Senneville-sur-Fécamp</t>
  </si>
  <si>
    <t>Sotteville-sur-Mer</t>
  </si>
  <si>
    <t>Varengeville-sur-Mer</t>
  </si>
  <si>
    <t>Aumeville-Lestre</t>
  </si>
  <si>
    <t>Graignes-Mesnil-Angot</t>
  </si>
  <si>
    <t>Quinéville</t>
  </si>
  <si>
    <t>Saint-Sauveur-le-Vicomte</t>
  </si>
  <si>
    <t>Saint-Georges-de-Rouelley</t>
  </si>
  <si>
    <t>Lonlay-l'Abbaye</t>
  </si>
  <si>
    <t>Domfront en Poiraie</t>
  </si>
  <si>
    <t>Sougéal</t>
  </si>
  <si>
    <t>Champeaux</t>
  </si>
  <si>
    <t>Courtils</t>
  </si>
  <si>
    <t>Dragey-Ronthon</t>
  </si>
  <si>
    <t>Ducey-Les Chéris</t>
  </si>
  <si>
    <t>Genêts</t>
  </si>
  <si>
    <t>Saint-Jean-le-Thomas</t>
  </si>
  <si>
    <t>Carolles</t>
  </si>
  <si>
    <t>Saint-Broladre</t>
  </si>
  <si>
    <t>Beauvoir</t>
  </si>
  <si>
    <t>Pontorson</t>
  </si>
  <si>
    <t>Huisnes-sur-Mer</t>
  </si>
  <si>
    <t>Pont-Hébert</t>
  </si>
  <si>
    <t>Montsenelle</t>
  </si>
  <si>
    <t>Marigny-Le-Lozon</t>
  </si>
  <si>
    <t>Sainte-Mère-Église</t>
  </si>
  <si>
    <t>Terre-et-Marais</t>
  </si>
  <si>
    <t>Bô</t>
  </si>
  <si>
    <t>Bretteville-sur-Laize</t>
  </si>
  <si>
    <t>Clécy</t>
  </si>
  <si>
    <t>Cossesseville</t>
  </si>
  <si>
    <t>Fresney-le-Puceux</t>
  </si>
  <si>
    <t>Isles-Bardel</t>
  </si>
  <si>
    <t>Mesnil-Villement</t>
  </si>
  <si>
    <t>Pierrefitte-en-Cinglais</t>
  </si>
  <si>
    <t>Rapilly</t>
  </si>
  <si>
    <t>Saint-Denis-de-Méré</t>
  </si>
  <si>
    <t>Saint-Omer</t>
  </si>
  <si>
    <t>Saint-Rémy</t>
  </si>
  <si>
    <t>Vey</t>
  </si>
  <si>
    <t>Berjou</t>
  </si>
  <si>
    <t>Cahan</t>
  </si>
  <si>
    <t>Ménil-Hermei</t>
  </si>
  <si>
    <t>Ménil-Hubert-sur-Orne</t>
  </si>
  <si>
    <t>Saint-Philbert-sur-Orne</t>
  </si>
  <si>
    <t>Pont-d'Ouilly</t>
  </si>
  <si>
    <t>Athis-Val de Rouvre</t>
  </si>
  <si>
    <t>Putanges-le-Lac</t>
  </si>
  <si>
    <t>Pontaubault</t>
  </si>
  <si>
    <t>Val-Saint-Père</t>
  </si>
  <si>
    <t>Marcey-les-Grèves</t>
  </si>
  <si>
    <t>Saint-Benoît-des-Ondes</t>
  </si>
  <si>
    <t>Saint-Pair-sur-Mer</t>
  </si>
  <si>
    <t>Saint-Méloir-des-Ondes</t>
  </si>
  <si>
    <t>Mont-Saint-Michel</t>
  </si>
  <si>
    <t>Vains</t>
  </si>
  <si>
    <t>Jullouville</t>
  </si>
  <si>
    <t>Cherrueix</t>
  </si>
  <si>
    <t>Roz-sur-Couesnon</t>
  </si>
  <si>
    <t>Hirel</t>
  </si>
  <si>
    <t>Vivier-sur-Mer</t>
  </si>
  <si>
    <t>Céaux</t>
  </si>
  <si>
    <t>Agon-Coutainville</t>
  </si>
  <si>
    <t>Blainville-sur-Mer</t>
  </si>
  <si>
    <t>Bréhal</t>
  </si>
  <si>
    <t>Bricqueville-sur-Mer</t>
  </si>
  <si>
    <t>Saint-Arnoult</t>
  </si>
  <si>
    <t>Trait</t>
  </si>
  <si>
    <t>Cour-Maugis sur Huisne</t>
  </si>
  <si>
    <t>Longny les Villages</t>
  </si>
  <si>
    <t>Perche en Nocé</t>
  </si>
  <si>
    <t>Tourouvre au Perche</t>
  </si>
  <si>
    <t>Tilleul</t>
  </si>
  <si>
    <t>Vattetot-sur-Mer</t>
  </si>
  <si>
    <t>Yport</t>
  </si>
  <si>
    <t>Fécamp</t>
  </si>
  <si>
    <t>Saint-Pierre-en-Port</t>
  </si>
  <si>
    <t>Sassetot-le-Mauconduit</t>
  </si>
  <si>
    <t>Veulettes-sur-Mer</t>
  </si>
  <si>
    <t>Almenêches</t>
  </si>
  <si>
    <t>Aunou-le-Faucon</t>
  </si>
  <si>
    <t>Aunou-sur-Orne</t>
  </si>
  <si>
    <t>Authieux-du-Puits</t>
  </si>
  <si>
    <t>Belfonds</t>
  </si>
  <si>
    <t>Boissei-la-Lande</t>
  </si>
  <si>
    <t>Boucé</t>
  </si>
  <si>
    <t>Cercueil</t>
  </si>
  <si>
    <t>Chahains</t>
  </si>
  <si>
    <t>Champ-de-la-Pierre</t>
  </si>
  <si>
    <t>Chapelle-près-Sées</t>
  </si>
  <si>
    <t>Château-d'Almenêches</t>
  </si>
  <si>
    <t>Faverolles</t>
  </si>
  <si>
    <t>Fleuré</t>
  </si>
  <si>
    <t>Francheville</t>
  </si>
  <si>
    <t>Giel-Courteilles</t>
  </si>
  <si>
    <t>Godisson</t>
  </si>
  <si>
    <t>Joué-du-Bois</t>
  </si>
  <si>
    <t>Joué-du-Plain</t>
  </si>
  <si>
    <t>Juvigny-sur-Orne</t>
  </si>
  <si>
    <t>Lande-de-Lougé</t>
  </si>
  <si>
    <t>Lougé-sur-Maire</t>
  </si>
  <si>
    <t>Beaumont-le-Roger</t>
  </si>
  <si>
    <t>Moutiers-au-Perche</t>
  </si>
  <si>
    <t>Charencey</t>
  </si>
  <si>
    <t>Saint-Martin-de-Bienfaite-la-Cressonnière</t>
  </si>
  <si>
    <t>Orbec</t>
  </si>
  <si>
    <t>Meauffe</t>
  </si>
  <si>
    <t>Remilly Les Marais</t>
  </si>
  <si>
    <t>Ouistreham</t>
  </si>
  <si>
    <t>Saint-Pierre-du-Mont</t>
  </si>
  <si>
    <t>Benerville-sur-Mer</t>
  </si>
  <si>
    <t>Varaville</t>
  </si>
  <si>
    <t>Belhomert-Guéhouville</t>
  </si>
  <si>
    <t>Chuisnes</t>
  </si>
  <si>
    <t>Fontaine-les-Ribouts</t>
  </si>
  <si>
    <t>Friaize</t>
  </si>
  <si>
    <t>Louvilliers-lès-Perche</t>
  </si>
  <si>
    <t>Montireau</t>
  </si>
  <si>
    <t>Grainville-la-Teinturière</t>
  </si>
  <si>
    <t>Fresnais</t>
  </si>
  <si>
    <t>Miniac-Morvan</t>
  </si>
  <si>
    <t>Mont-Dol</t>
  </si>
  <si>
    <t>Pleine-Fougères</t>
  </si>
  <si>
    <t>Roz-Landrieux</t>
  </si>
  <si>
    <t>Saint-Guinoux</t>
  </si>
  <si>
    <t>Aucey-la-Plaine</t>
  </si>
  <si>
    <t>Avranches</t>
  </si>
  <si>
    <t>Bacilly</t>
  </si>
  <si>
    <t>Freneuse-sur-Risle</t>
  </si>
  <si>
    <t>Goupil-Othon</t>
  </si>
  <si>
    <t>Sacey</t>
  </si>
  <si>
    <t>Grosley-sur-Risle</t>
  </si>
  <si>
    <t>Houssaye</t>
  </si>
  <si>
    <t>Launay</t>
  </si>
  <si>
    <t>Mélicourt</t>
  </si>
  <si>
    <t>Menneval</t>
  </si>
  <si>
    <t>Montfort-sur-Risle</t>
  </si>
  <si>
    <t>Neuve-Lyre</t>
  </si>
  <si>
    <t>Pont-Audemer</t>
  </si>
  <si>
    <t>Pont-Authou</t>
  </si>
  <si>
    <t>Saint-Agnan-de-Cernières</t>
  </si>
  <si>
    <t>Treis-Sants-en-Ouche</t>
  </si>
  <si>
    <t>Saint-Denis-d'Augerons</t>
  </si>
  <si>
    <t>Saint-Laurent-du-Tencement</t>
  </si>
  <si>
    <t>Saint-Philbert-sur-Risle</t>
  </si>
  <si>
    <t>Saint-Pierre-de-Cernières</t>
  </si>
  <si>
    <t>Serquigny</t>
  </si>
  <si>
    <t>Rosay-sur-Lieure</t>
  </si>
  <si>
    <t>Val d'Orger</t>
  </si>
  <si>
    <t>Cisai-Saint-Aubin</t>
  </si>
  <si>
    <t>Coulmer</t>
  </si>
  <si>
    <t>Échauffour</t>
  </si>
  <si>
    <t>Ferrière-au-Doyen</t>
  </si>
  <si>
    <t>Ginai</t>
  </si>
  <si>
    <t>Lignères</t>
  </si>
  <si>
    <t>Ménil-Hubert-en-Exmes</t>
  </si>
  <si>
    <t>Ménil-Vicomte</t>
  </si>
  <si>
    <t>Merlerault</t>
  </si>
  <si>
    <t>Nonant-le-Pin</t>
  </si>
  <si>
    <t>Orgères</t>
  </si>
  <si>
    <t>Pin-au-Haras</t>
  </si>
  <si>
    <t>Résenlieu</t>
  </si>
  <si>
    <t>Saint-Evroult-de-Montfort</t>
  </si>
  <si>
    <t>Sainte-Gauburge-Sainte-Colombe</t>
  </si>
  <si>
    <t>Saint-Pierre-des-Loges</t>
  </si>
  <si>
    <t>Trinité-des-Laitiers</t>
  </si>
  <si>
    <t>Saint-Evroult-Notre-Dame-du-Bois</t>
  </si>
  <si>
    <t>Champ-Haut</t>
  </si>
  <si>
    <t>Croisilles</t>
  </si>
  <si>
    <t>Lande-de-Goult</t>
  </si>
  <si>
    <t>Montmerrei</t>
  </si>
  <si>
    <t>Alençon</t>
  </si>
  <si>
    <t>Barville</t>
  </si>
  <si>
    <t>Bazoches-sur-Hoëne</t>
  </si>
  <si>
    <t>Buré</t>
  </si>
  <si>
    <t>Trouville-la-Haule</t>
  </si>
  <si>
    <t>Vieux-Port</t>
  </si>
  <si>
    <t>Bourneville-Sainte-Croix</t>
  </si>
  <si>
    <t>Ambenay</t>
  </si>
  <si>
    <t>Appeville-Annebault</t>
  </si>
  <si>
    <t>Authou</t>
  </si>
  <si>
    <t>Beaumontel</t>
  </si>
  <si>
    <t>Macé</t>
  </si>
  <si>
    <t>Médavy</t>
  </si>
  <si>
    <t>Ménil-Scelleur</t>
  </si>
  <si>
    <t>Montreuil-au-Houlme</t>
  </si>
  <si>
    <t>Mortrée</t>
  </si>
  <si>
    <t>Moulins-sur-Orne</t>
  </si>
  <si>
    <t>Occagnes</t>
  </si>
  <si>
    <t>Rânes</t>
  </si>
  <si>
    <t>Ri</t>
  </si>
  <si>
    <t>Picauville</t>
  </si>
  <si>
    <t>Amayé-sur-Orne</t>
  </si>
  <si>
    <t>Sai</t>
  </si>
  <si>
    <t>Saint-Brice-sous-Rânes</t>
  </si>
  <si>
    <t>Saint-Hilaire-de-Briouze</t>
  </si>
  <si>
    <t>Saint-Léonard-des-Parcs</t>
  </si>
  <si>
    <t>Bec-Hellouin</t>
  </si>
  <si>
    <t>Bernay</t>
  </si>
  <si>
    <t>Bosrobert</t>
  </si>
  <si>
    <t>Brionne</t>
  </si>
  <si>
    <t>Broglie</t>
  </si>
  <si>
    <t>Corneville-sur-Risle</t>
  </si>
  <si>
    <t>Argentan</t>
  </si>
  <si>
    <t>Avoine</t>
  </si>
  <si>
    <t>Brullemail</t>
  </si>
  <si>
    <t>Commeaux</t>
  </si>
  <si>
    <t>Ferrière-Béchet</t>
  </si>
  <si>
    <t>Gâprée</t>
  </si>
  <si>
    <t>Monts-sur-Orne</t>
  </si>
  <si>
    <t>Montabard</t>
  </si>
  <si>
    <t>Carrouges</t>
  </si>
  <si>
    <t>Saint-Germain-le-Vieux</t>
  </si>
  <si>
    <t>Roiville</t>
  </si>
  <si>
    <t>Sap-en-Auge</t>
  </si>
  <si>
    <t>Ticheville</t>
  </si>
  <si>
    <t>Saint-Gervais-des-Sablons</t>
  </si>
  <si>
    <t>Livarot-Pays-d'Auge</t>
  </si>
  <si>
    <t>Romilly-la-Puthenaye</t>
  </si>
  <si>
    <t>Caorches-Saint-Nicolas</t>
  </si>
  <si>
    <t>Poterie-Mathieu</t>
  </si>
  <si>
    <t>Barquet</t>
  </si>
  <si>
    <t>Campigny</t>
  </si>
  <si>
    <t>Ferrière-sur-Risle</t>
  </si>
  <si>
    <t>Glos-sur-Risle</t>
  </si>
  <si>
    <t>Manneville-sur-Risle</t>
  </si>
  <si>
    <t>Montreuil-l'Argillé</t>
  </si>
  <si>
    <t>Notre-Dame-du-Hamel</t>
  </si>
  <si>
    <t>Chaumont</t>
  </si>
  <si>
    <t>Saint-Étienne-l'Allier</t>
  </si>
  <si>
    <t>Préaux</t>
  </si>
  <si>
    <t>Condé-sur-Risle</t>
  </si>
  <si>
    <t>Neaufles-Auvergny</t>
  </si>
  <si>
    <t>Saint-Pierre-de-Salerne</t>
  </si>
  <si>
    <t>Chamblac</t>
  </si>
  <si>
    <t>Mesnil-en-Ouche</t>
  </si>
  <si>
    <t>Ferté-en-Ouche</t>
  </si>
  <si>
    <t>Montfiquet</t>
  </si>
  <si>
    <t>Isigny-sur-Mer</t>
  </si>
  <si>
    <t>Chailloué</t>
  </si>
  <si>
    <t>Écouché-les-Vallées</t>
  </si>
  <si>
    <t>Val-Couesnon</t>
  </si>
  <si>
    <t>Saint-Marcan</t>
  </si>
  <si>
    <t>Saint-Quentin-sur-le-Homme</t>
  </si>
  <si>
    <t>Châteauneuf-d'Ille-et-Vilaine</t>
  </si>
  <si>
    <t>Lillemer</t>
  </si>
  <si>
    <t>Plerguer</t>
  </si>
  <si>
    <t>Saint-Georges-de-Gréhaigne</t>
  </si>
  <si>
    <t>Saint-Père-Marc-en-Poulet</t>
  </si>
  <si>
    <t>Courgeoût</t>
  </si>
  <si>
    <t>Saint-Hilaire-le-Châtel</t>
  </si>
  <si>
    <t>Appenai-sous-Bellême</t>
  </si>
  <si>
    <t>Igé</t>
  </si>
  <si>
    <t>Vaunoise</t>
  </si>
  <si>
    <t>Beauficel</t>
  </si>
  <si>
    <t>Brécey</t>
  </si>
  <si>
    <t>Brouains</t>
  </si>
  <si>
    <t>Cresnays</t>
  </si>
  <si>
    <t>Cuves</t>
  </si>
  <si>
    <t>Mesnil-Adelée</t>
  </si>
  <si>
    <t>Mesnil-Gilbert</t>
  </si>
  <si>
    <t>Perriers-en-Beauficel</t>
  </si>
  <si>
    <t>Saint-Brice</t>
  </si>
  <si>
    <t>Saint-Georges-de-Livoye</t>
  </si>
  <si>
    <t>Sourdeval</t>
  </si>
  <si>
    <t>Tirepied-sur-Sée</t>
  </si>
  <si>
    <t>Vernix</t>
  </si>
  <si>
    <t>Juvigny les Vallées</t>
  </si>
  <si>
    <t>Petit-Celland</t>
  </si>
  <si>
    <t>Ponts</t>
  </si>
  <si>
    <t>Loges-sur-Brécey</t>
  </si>
  <si>
    <t>Notre-Dame-de-Livoye</t>
  </si>
  <si>
    <t>Saint-Laurent-de-Cuves</t>
  </si>
  <si>
    <t>Saint-Pois</t>
  </si>
  <si>
    <t>Orval sur Sienne</t>
  </si>
  <si>
    <t>Caumont</t>
  </si>
  <si>
    <t>Landin</t>
  </si>
  <si>
    <t>Berville-sur-Seine</t>
  </si>
  <si>
    <t>Canteleu</t>
  </si>
  <si>
    <t>Londe</t>
  </si>
  <si>
    <t>Mauny</t>
  </si>
  <si>
    <t>Tillières-sur-Avre</t>
  </si>
  <si>
    <t>Bernières-d'Ailly</t>
  </si>
  <si>
    <t>Épaney</t>
  </si>
  <si>
    <t>Perrières</t>
  </si>
  <si>
    <t>Versainville</t>
  </si>
  <si>
    <t>Damblainville</t>
  </si>
  <si>
    <t>Aubry-le-Panthou</t>
  </si>
  <si>
    <t>Avernes-Saint-Gourgon</t>
  </si>
  <si>
    <t>Bosc-Renoult</t>
  </si>
  <si>
    <t>Canapville</t>
  </si>
  <si>
    <t>Montreuil-la-Cambe</t>
  </si>
  <si>
    <t>Pontchardon</t>
  </si>
  <si>
    <t>Aizier</t>
  </si>
  <si>
    <t>Saintigny</t>
  </si>
  <si>
    <t>Fort-Moville</t>
  </si>
  <si>
    <t>Martainville</t>
  </si>
  <si>
    <t>Triqueville</t>
  </si>
  <si>
    <t>Ferrières-Saint-Hilaire</t>
  </si>
  <si>
    <t>Fontaine-l'Abbé</t>
  </si>
  <si>
    <t>Saint-Aubin-sur-Mer</t>
  </si>
  <si>
    <t>Sainte-Marie-au-Bosc</t>
  </si>
  <si>
    <t>Dieppe</t>
  </si>
  <si>
    <t>Flocques</t>
  </si>
  <si>
    <t>Ingouville</t>
  </si>
  <si>
    <t>Veules-les-Roses</t>
  </si>
  <si>
    <t>Paluel</t>
  </si>
  <si>
    <t>Manneville-ès-Plains</t>
  </si>
  <si>
    <t>Quiberville</t>
  </si>
  <si>
    <t>Saint-Sylvain</t>
  </si>
  <si>
    <t>Sainte-Marguerite-sur-Mer</t>
  </si>
  <si>
    <t>Tréport</t>
  </si>
  <si>
    <t>Sainte-Adresse</t>
  </si>
  <si>
    <t>Petit-Caux</t>
  </si>
  <si>
    <t>Charleval</t>
  </si>
  <si>
    <t>Hogues</t>
  </si>
  <si>
    <t>Lisors</t>
  </si>
  <si>
    <t>Lorleau</t>
  </si>
  <si>
    <t>Ménesqueville</t>
  </si>
  <si>
    <t>Perriers-sur-Andelle</t>
  </si>
  <si>
    <t>Puchay</t>
  </si>
  <si>
    <t>Touffreville</t>
  </si>
  <si>
    <t>Coudray</t>
  </si>
  <si>
    <t>Lyons-la-Forêt</t>
  </si>
  <si>
    <t>Rugles</t>
  </si>
  <si>
    <t>Saint-Christophe-sur-Condé</t>
  </si>
  <si>
    <t>Saint-Siméon</t>
  </si>
  <si>
    <t>Saint-Martin-Saint-Firmin</t>
  </si>
  <si>
    <t>Selles</t>
  </si>
  <si>
    <t>Livet-sur-Authou</t>
  </si>
  <si>
    <t>Calleville</t>
  </si>
  <si>
    <t>Noyer-en-Ouche</t>
  </si>
  <si>
    <t>Noë-Poulain</t>
  </si>
  <si>
    <t>Villers-sur-Mer</t>
  </si>
  <si>
    <t>Ferté-Vidame</t>
  </si>
  <si>
    <t>Vannecrocq</t>
  </si>
  <si>
    <t>Saint-Maclou</t>
  </si>
  <si>
    <t>Torpt</t>
  </si>
  <si>
    <t>Moult-Chicheboville</t>
  </si>
  <si>
    <t>Vimont</t>
  </si>
  <si>
    <t>Champsecret</t>
  </si>
  <si>
    <t>Dompierre</t>
  </si>
  <si>
    <t>Monts d'Andaine</t>
  </si>
  <si>
    <t>Perrou</t>
  </si>
  <si>
    <t>Juvigny Val d'Andaine</t>
  </si>
  <si>
    <t>Trinité-de-Réville</t>
  </si>
  <si>
    <t>Verneusses</t>
  </si>
  <si>
    <t>Vieille-Lyre</t>
  </si>
  <si>
    <t>Sap-André</t>
  </si>
  <si>
    <t>Nassandres sur Risle</t>
  </si>
  <si>
    <t>Tourville-sur-Pont-Audemer</t>
  </si>
  <si>
    <t>Aclou</t>
  </si>
  <si>
    <t>Code N2000</t>
  </si>
  <si>
    <t>P</t>
  </si>
  <si>
    <t>Nom cité dans la Directive</t>
  </si>
  <si>
    <t>CD_NOM</t>
  </si>
  <si>
    <t>Nom scientifique valide</t>
  </si>
  <si>
    <t>Nom vernaculaire</t>
  </si>
  <si>
    <t>1-inv</t>
  </si>
  <si>
    <t/>
  </si>
  <si>
    <t>Elona quimperiana</t>
  </si>
  <si>
    <t>Elona quimperiana (Blainville, 1821)</t>
  </si>
  <si>
    <t>Escargot de Quimper</t>
  </si>
  <si>
    <t>Vertigo angustior</t>
  </si>
  <si>
    <t>Vertigo angustior Jeffreys, 1830</t>
  </si>
  <si>
    <t>Vertigo étroit</t>
  </si>
  <si>
    <t>Vertigo moulinsiana</t>
  </si>
  <si>
    <t>Vertigo moulinsiana (Dupuy, 1849)</t>
  </si>
  <si>
    <t>Vertigo de Desmoulins</t>
  </si>
  <si>
    <t>Margaritifera margaritifera</t>
  </si>
  <si>
    <t>Margaritifera margaritifera (Linnaeus, 1758)</t>
  </si>
  <si>
    <t>Moule perlière</t>
  </si>
  <si>
    <t>Unio crassus</t>
  </si>
  <si>
    <t>Unio crassus Philipsson, 1788</t>
  </si>
  <si>
    <t>Mulette épaisse</t>
  </si>
  <si>
    <t>Macromia splendens</t>
  </si>
  <si>
    <t>Macromia splendens (Pictet, 1843)</t>
  </si>
  <si>
    <t>Cordulie splendide</t>
  </si>
  <si>
    <t>Ophiogomphus cecilia</t>
  </si>
  <si>
    <t>Ophiogomphus cecilia (Geoffroy in Fourcroy, 1785)</t>
  </si>
  <si>
    <t>Gomphe serpentin</t>
  </si>
  <si>
    <t>Oxygastra curtisii</t>
  </si>
  <si>
    <t>Oxygastra curtisii (Dale, 1834)</t>
  </si>
  <si>
    <t>Cordulie à corps fin</t>
  </si>
  <si>
    <t>Leucorrhinia pectoralis</t>
  </si>
  <si>
    <t>Leucorrhinia pectoralis (Charpentier, 1825)</t>
  </si>
  <si>
    <t>Leucorrhine à gros thorax</t>
  </si>
  <si>
    <t>Coenagrion mercuriale</t>
  </si>
  <si>
    <t>Coenagrion mercuriale (Charpentier, 1840)</t>
  </si>
  <si>
    <t>Agrion de Mercure</t>
  </si>
  <si>
    <t>Gomphus graslinii</t>
  </si>
  <si>
    <t>Gomphus graslinii Rambur, 1842</t>
  </si>
  <si>
    <t>Gomphe à cercoïdes fourchus</t>
  </si>
  <si>
    <t>Phengaris teleius</t>
  </si>
  <si>
    <t>Glaucopsyche teleius (Bergsträsser, 1779)</t>
  </si>
  <si>
    <t>Azuré de la sanguisorbe</t>
  </si>
  <si>
    <t>Lycaena dispar</t>
  </si>
  <si>
    <t>Lycaena dispar (Haworth, 1802)</t>
  </si>
  <si>
    <t>Cuivré des marais</t>
  </si>
  <si>
    <t>Euphydryas aurinia</t>
  </si>
  <si>
    <t>Euphydryas aurinia (Rottemburg, 1775)</t>
  </si>
  <si>
    <t>Damier de la succise</t>
  </si>
  <si>
    <t>Coenonympha oedippus</t>
  </si>
  <si>
    <t>Coenonympha oedippus (Fabricius, 1787)</t>
  </si>
  <si>
    <t>Fadet des laîches</t>
  </si>
  <si>
    <t>Eriogaster catax</t>
  </si>
  <si>
    <t>Eriogaster catax (Linnaeus, 1758)</t>
  </si>
  <si>
    <t>Laineuse du Prunellier</t>
  </si>
  <si>
    <t>Limoniscus violaceus</t>
  </si>
  <si>
    <t>Limoniscus violaceus (P. W. J. Müller, 1821)</t>
  </si>
  <si>
    <t>Taupin violacé</t>
  </si>
  <si>
    <t>Graphoderus bilineatus</t>
  </si>
  <si>
    <t>Graphoderus bilineatus (de Geer, 1774)</t>
  </si>
  <si>
    <t>Graphodère à deux lignes</t>
  </si>
  <si>
    <t>Lucanus cervus</t>
  </si>
  <si>
    <t>Lucanus cervus (Linnaeus, 1758)</t>
  </si>
  <si>
    <t>Lucane Cerf-volant</t>
  </si>
  <si>
    <t>*</t>
  </si>
  <si>
    <t>Rosalia alpina</t>
  </si>
  <si>
    <t>Rosalia alpina (Linnaeus, 1758)</t>
  </si>
  <si>
    <t>Rosalie des Alpes</t>
  </si>
  <si>
    <t>Cerambyx cerdo</t>
  </si>
  <si>
    <t>Cerambyx cerdo Linnaeus, 1758</t>
  </si>
  <si>
    <t>Grand Capricorne</t>
  </si>
  <si>
    <t>Austropotamobius pallipes</t>
  </si>
  <si>
    <t>Austropotamobius pallipes (Lereboullet, 1858)</t>
  </si>
  <si>
    <t>Ecrevisse à pieds blancs</t>
  </si>
  <si>
    <t>Rhysodes sulcatus</t>
  </si>
  <si>
    <t>Rhysodes sulcatus (Fabricius, 1787)</t>
  </si>
  <si>
    <t>Gortyna borelii lunata</t>
  </si>
  <si>
    <t>Gortyna borelii Pierret, 1837</t>
  </si>
  <si>
    <t>Noctuelle des Peucédans</t>
  </si>
  <si>
    <t>Anisus vorticulus</t>
  </si>
  <si>
    <t>Anisus vorticulus (Troschel, 1834)</t>
  </si>
  <si>
    <t>Planorbe naine</t>
  </si>
  <si>
    <t>Hypodryas maturna</t>
  </si>
  <si>
    <t>Euphydryas maturna (Linnaeus, 1758)</t>
  </si>
  <si>
    <t>Damier du frêne</t>
  </si>
  <si>
    <t>Euplagia quadripunctaria</t>
  </si>
  <si>
    <t>Euplagia quadripunctaria (Poda, 1761)</t>
  </si>
  <si>
    <t>Ecaille chinée</t>
  </si>
  <si>
    <t>Osmoderma eremita</t>
  </si>
  <si>
    <t>Osmoderma eremita (Scopoli, 1763)</t>
  </si>
  <si>
    <t>Barbot, Pique-prune</t>
  </si>
  <si>
    <t>2-poi</t>
  </si>
  <si>
    <t>Petromyzon marinus</t>
  </si>
  <si>
    <t>Petromyzon marinus Linnaeus, 1758</t>
  </si>
  <si>
    <t>Lamproie marine</t>
  </si>
  <si>
    <t>Lampetra planeri</t>
  </si>
  <si>
    <t>Lampetra planeri (Bloch, 1784)</t>
  </si>
  <si>
    <t>Lamproie de Planer</t>
  </si>
  <si>
    <t>Lampetra fluviatilis</t>
  </si>
  <si>
    <t>Lampetra fluviatilis (Linnaeus, 1758)</t>
  </si>
  <si>
    <t>Lamproie de rivière</t>
  </si>
  <si>
    <t>Acipenser sturio</t>
  </si>
  <si>
    <t>Acipenser sturio Linnaeus, 1758</t>
  </si>
  <si>
    <t>Esturgeon européen</t>
  </si>
  <si>
    <t>Alosa alosa</t>
  </si>
  <si>
    <t>Alosa alosa (Linnaeus, 1758)</t>
  </si>
  <si>
    <t>Grande Alose</t>
  </si>
  <si>
    <t>Alosa fallax</t>
  </si>
  <si>
    <t>Alosa fallax (Lacepède, 1803)</t>
  </si>
  <si>
    <t>Alose feinte</t>
  </si>
  <si>
    <t>Salmo salar</t>
  </si>
  <si>
    <t>Salmo salar Linnaeus, 1758</t>
  </si>
  <si>
    <t>Saumon atlantique</t>
  </si>
  <si>
    <t>Barbus meridionalis</t>
  </si>
  <si>
    <t>Barbus meridionalis Risso, 1827</t>
  </si>
  <si>
    <t>Barbeau méridional</t>
  </si>
  <si>
    <t>Misgurnus fossilis</t>
  </si>
  <si>
    <t>Misgurnus fossilis (Linnaeus, 1758)</t>
  </si>
  <si>
    <t>Loche d'étang</t>
  </si>
  <si>
    <t>Cottus perifretum</t>
  </si>
  <si>
    <t>Cottus perifretum Freyhof, Kottelat &amp; Nolte, 2005</t>
  </si>
  <si>
    <t>Cottus hispaniolensis</t>
  </si>
  <si>
    <t>Cottus hispaniolensis Bacescu &amp; Bacescu-Mester, 1964</t>
  </si>
  <si>
    <t>Chabot des Pyrénées</t>
  </si>
  <si>
    <t>Cottus aturi</t>
  </si>
  <si>
    <t>Cottus aturi Freyhof, Kottelat &amp; Nolte, 2005</t>
  </si>
  <si>
    <t>Chabot du Béarn</t>
  </si>
  <si>
    <t>Parachondrostoma toxostoma</t>
  </si>
  <si>
    <t>Parachondrostoma toxostoma (Vallot, 1837)</t>
  </si>
  <si>
    <t>Toxostome</t>
  </si>
  <si>
    <t>Cobitis taenia</t>
  </si>
  <si>
    <t>Cobitis taenia Linnaeus, 1758</t>
  </si>
  <si>
    <t>Loche de rivière</t>
  </si>
  <si>
    <t>Cottus gobio</t>
  </si>
  <si>
    <t>Cottus gobio Linnaeus, 1758</t>
  </si>
  <si>
    <t>Chabot commun</t>
  </si>
  <si>
    <t>3-amph</t>
  </si>
  <si>
    <t>Triturus cristatus</t>
  </si>
  <si>
    <t>Triturus cristatus (Laurenti, 1768)</t>
  </si>
  <si>
    <t>Triton crêté</t>
  </si>
  <si>
    <t>Bombina variegata</t>
  </si>
  <si>
    <t>Bombina variegata (Linnaeus, 1758)</t>
  </si>
  <si>
    <t>Sonneur à ventre jaune</t>
  </si>
  <si>
    <t>4-rep</t>
  </si>
  <si>
    <t>Emys orbicularis</t>
  </si>
  <si>
    <t>Emys orbicularis (Linnaeus, 1758)</t>
  </si>
  <si>
    <t>Cistude d'Europe</t>
  </si>
  <si>
    <t>5-mam</t>
  </si>
  <si>
    <t>Galemys pyrenaicus</t>
  </si>
  <si>
    <t>Galemys pyrenaicus (E. Geoffroy, 1811)</t>
  </si>
  <si>
    <t>Desman des Pyrénées</t>
  </si>
  <si>
    <t>Rhinolophus hipposideros</t>
  </si>
  <si>
    <t>Rhinolophus hipposideros (Bechstein, 1800)</t>
  </si>
  <si>
    <t>Petit rhinolophe</t>
  </si>
  <si>
    <t>Rhinolophus ferrumequinum</t>
  </si>
  <si>
    <t>Rhinolophus ferrumequinum (Schreber, 1774)</t>
  </si>
  <si>
    <t>Grand rhinolophe</t>
  </si>
  <si>
    <t>Rhinolophus euryale</t>
  </si>
  <si>
    <t>Rhinolophus euryale Blasius, 1853</t>
  </si>
  <si>
    <t>Rhinolophe euryale</t>
  </si>
  <si>
    <t>Myotis blythii</t>
  </si>
  <si>
    <t>Myotis blythii (Tomes, 1857)</t>
  </si>
  <si>
    <t>Petit Murin</t>
  </si>
  <si>
    <t>Barbastella barbastellus</t>
  </si>
  <si>
    <t>Barbastella barbastellus (Schreber, 1774)</t>
  </si>
  <si>
    <t>Barbastelle d'Europe</t>
  </si>
  <si>
    <t>Miniopterus schreibersi</t>
  </si>
  <si>
    <t>Miniopterus schreibersii (Kuhl, 1817)</t>
  </si>
  <si>
    <t>Minioptère de Schreibers</t>
  </si>
  <si>
    <t>Myotis dasycneme</t>
  </si>
  <si>
    <t>Myotis dasycneme (Boie, 1825)</t>
  </si>
  <si>
    <t>Murin des marais</t>
  </si>
  <si>
    <t>Myotis emarginatus</t>
  </si>
  <si>
    <t>Myotis emarginatus (E. Geoffroy, 1806)</t>
  </si>
  <si>
    <t>Vespertilion à oreilles échancrées</t>
  </si>
  <si>
    <t>Myotis bechsteini</t>
  </si>
  <si>
    <t>Myotis bechsteinii (Kuhl, 1817)</t>
  </si>
  <si>
    <t>Murin de Bechstein</t>
  </si>
  <si>
    <t>Myotis myotis</t>
  </si>
  <si>
    <t>Myotis myotis (Borkhausen, 1797)</t>
  </si>
  <si>
    <t>Grand Murin</t>
  </si>
  <si>
    <t>Castor fiber</t>
  </si>
  <si>
    <t>Castor fiber Linnaeus, 1758</t>
  </si>
  <si>
    <t>Castor d'Eurasie</t>
  </si>
  <si>
    <t>Tursiops truncatus</t>
  </si>
  <si>
    <t>Tursiops truncatus (Montagu, 1821)</t>
  </si>
  <si>
    <t>Grand dauphin</t>
  </si>
  <si>
    <t>Phocoena phocoena</t>
  </si>
  <si>
    <t>Phocoena phocoena (Linnaeus, 1758)</t>
  </si>
  <si>
    <t>Marsouin commun</t>
  </si>
  <si>
    <t>Lutra lutra</t>
  </si>
  <si>
    <t>Lutra lutra (Linnaeus, 1758)</t>
  </si>
  <si>
    <t>Loutre d'Europe</t>
  </si>
  <si>
    <t>Mustela lutreola</t>
  </si>
  <si>
    <t>Mustela lutreola (Linnaeus, 1761)</t>
  </si>
  <si>
    <t>Vison d'Europe</t>
  </si>
  <si>
    <t>Halichoerus grypus</t>
  </si>
  <si>
    <t>Halichoerus grypus (Fabricius, 1791)</t>
  </si>
  <si>
    <t>Phoque gris</t>
  </si>
  <si>
    <t>Phoca vitulina</t>
  </si>
  <si>
    <t>Phoca vitulina Linnaeus, 1758</t>
  </si>
  <si>
    <t>Phoque veau-marin</t>
  </si>
  <si>
    <t>6-plan</t>
  </si>
  <si>
    <t>Dicranum viride</t>
  </si>
  <si>
    <t>Dicranum viride (Sull. &amp; Lesq.) Lindb.</t>
  </si>
  <si>
    <t>Dichelyma capillaceum</t>
  </si>
  <si>
    <t>Dichelyma capillaceum (L. ex Dicks.) Myrin</t>
  </si>
  <si>
    <t>Bruchia vogesiaca</t>
  </si>
  <si>
    <t>Bruchia vogesiaca Nestl. ex Schwägr.</t>
  </si>
  <si>
    <t>Sphagnum pylaisii</t>
  </si>
  <si>
    <t>Sphagnum pylaesii Brid.</t>
  </si>
  <si>
    <t>Sphaigne de Pylaie</t>
  </si>
  <si>
    <t>Isoetes boryana</t>
  </si>
  <si>
    <t>Isoetes boryana Durieu, 1861</t>
  </si>
  <si>
    <t>Isoète de Bory</t>
  </si>
  <si>
    <t>Marsilea quadrifolia</t>
  </si>
  <si>
    <t>Marsilea quadrifolia L., 1753</t>
  </si>
  <si>
    <t>Fougère d'eau à quatre feuilles</t>
  </si>
  <si>
    <t>Rumex rupestris</t>
  </si>
  <si>
    <t>Rumex rupestris Le Gall, 1850</t>
  </si>
  <si>
    <t>Oseille des rochers</t>
  </si>
  <si>
    <t>Sisymbrium supinum</t>
  </si>
  <si>
    <t>Sisymbrium supinum L., 1753</t>
  </si>
  <si>
    <t>Sisymbre couché</t>
  </si>
  <si>
    <t>Biscutella neustriaca</t>
  </si>
  <si>
    <t>Biscutella neustriaca Bonnet, 1879</t>
  </si>
  <si>
    <t>Lunetière de Neustrie</t>
  </si>
  <si>
    <t>Viola hispida</t>
  </si>
  <si>
    <t>Viola hispida Lam., 1779</t>
  </si>
  <si>
    <t>Violette de Rouen</t>
  </si>
  <si>
    <t>Eryngium viviparum</t>
  </si>
  <si>
    <t>Eryngium viviparum J.Gay, 1848</t>
  </si>
  <si>
    <t>Panicaut vivipare</t>
  </si>
  <si>
    <t>Angelica heterocarpa</t>
  </si>
  <si>
    <t>Angelica heterocarpa J.Lloyd, 1859</t>
  </si>
  <si>
    <t>Angélique des estuaires</t>
  </si>
  <si>
    <t>Apium repens</t>
  </si>
  <si>
    <t>Helosciadium repens (Jacq.) W.D.J.Koch, 1824</t>
  </si>
  <si>
    <t>Ache rampante</t>
  </si>
  <si>
    <t>Soldanella villosa</t>
  </si>
  <si>
    <t>Soldanella villosa Darracq, 1850</t>
  </si>
  <si>
    <t>Grande Soldanelle</t>
  </si>
  <si>
    <t>Omphalodes littoralis</t>
  </si>
  <si>
    <t>Omphalodes littoralis Lehm., 1818</t>
  </si>
  <si>
    <t>Cynoglosse des dunes</t>
  </si>
  <si>
    <t>Luronium natans</t>
  </si>
  <si>
    <t>Luronium natans (L.) Raf., 1840</t>
  </si>
  <si>
    <t>Flûteau nageant</t>
  </si>
  <si>
    <t>Caldesia parnassifolia</t>
  </si>
  <si>
    <t>Caldesia parnassifolia (L.) Parl., 1860</t>
  </si>
  <si>
    <t>Alisma à feuilles de Parnassie</t>
  </si>
  <si>
    <t>Narcissus triandrus L. subsp. capax</t>
  </si>
  <si>
    <t>Narcissus triandrus subsp. capax (Salisb. ex Sweet) D.A.Webb, 1978</t>
  </si>
  <si>
    <t>Narcisse des Glénans</t>
  </si>
  <si>
    <t>Coleanthus subtilis</t>
  </si>
  <si>
    <t>Coleanthus subtilis (Tratt.) Seidl, 1817</t>
  </si>
  <si>
    <t>Coléanthe délicat</t>
  </si>
  <si>
    <t>Liparis loeselii</t>
  </si>
  <si>
    <t>Liparis loeselii (L.) Rich., 1817</t>
  </si>
  <si>
    <t>Liparis de Loesel</t>
  </si>
  <si>
    <t>Thorella verticillatinundata</t>
  </si>
  <si>
    <t>Caropsis verticillatinundata (Thore) Rauschert</t>
  </si>
  <si>
    <t>Faux-cresson de Thore</t>
  </si>
  <si>
    <t>Trichomanes speciosum</t>
  </si>
  <si>
    <t>Trichomanes speciosum Willd., 1810</t>
  </si>
  <si>
    <t>Trichomanès remarquable</t>
  </si>
  <si>
    <t>Liste de référence des habitats inscrits à l'annexe I présents en France</t>
  </si>
  <si>
    <t>Intitulé Habitat</t>
  </si>
  <si>
    <t>Bancs de sable à faible couverture permanente d'eau marine</t>
  </si>
  <si>
    <t>Estuaires</t>
  </si>
  <si>
    <t>Replats boueux ou sableux exondés à marée basse</t>
  </si>
  <si>
    <t>Lagunes côtières</t>
  </si>
  <si>
    <t>Grandes criques et baies peu profondes</t>
  </si>
  <si>
    <t>Récifs</t>
  </si>
  <si>
    <t>Structures sous-marines causées par des émissions de gaz</t>
  </si>
  <si>
    <t>Végétation annuelle des laissés de mer</t>
  </si>
  <si>
    <t>Végétation vivace des rivages de galets</t>
  </si>
  <si>
    <t>Falaises avec végétation des côtes atlantiques et baltiques</t>
  </si>
  <si>
    <r>
      <t xml:space="preserve">Végétations pionnières à </t>
    </r>
    <r>
      <rPr>
        <i/>
        <sz val="8"/>
        <rFont val="Geneva"/>
      </rPr>
      <t>Salicornia</t>
    </r>
    <r>
      <rPr>
        <sz val="8"/>
        <rFont val="Geneva"/>
      </rPr>
      <t xml:space="preserve"> et autres espèces annuelles des zones boueuses et sableuses</t>
    </r>
  </si>
  <si>
    <r>
      <t xml:space="preserve">Prés à </t>
    </r>
    <r>
      <rPr>
        <i/>
        <sz val="8"/>
        <rFont val="Geneva"/>
      </rPr>
      <t>Spartina</t>
    </r>
    <r>
      <rPr>
        <sz val="8"/>
        <rFont val="Geneva"/>
      </rPr>
      <t xml:space="preserve"> (</t>
    </r>
    <r>
      <rPr>
        <i/>
        <sz val="8"/>
        <rFont val="Geneva"/>
      </rPr>
      <t>Spartinion maritimae</t>
    </r>
    <r>
      <rPr>
        <sz val="8"/>
        <rFont val="Geneva"/>
      </rPr>
      <t>)</t>
    </r>
  </si>
  <si>
    <r>
      <t>Prés salés atlantiques (</t>
    </r>
    <r>
      <rPr>
        <i/>
        <sz val="8"/>
        <rFont val="Geneva"/>
      </rPr>
      <t>Glauco-Puccinellietalia maritimae</t>
    </r>
    <r>
      <rPr>
        <sz val="8"/>
        <rFont val="Geneva"/>
      </rPr>
      <t>)</t>
    </r>
  </si>
  <si>
    <r>
      <t>Prés salés méditerranéens (</t>
    </r>
    <r>
      <rPr>
        <i/>
        <sz val="8"/>
        <rFont val="Geneva"/>
      </rPr>
      <t>Juncetalia maritimi</t>
    </r>
    <r>
      <rPr>
        <sz val="8"/>
        <rFont val="Geneva"/>
      </rPr>
      <t>)</t>
    </r>
  </si>
  <si>
    <r>
      <t>Fourrés halophiles méditerranéens et thermo-atlantiques (</t>
    </r>
    <r>
      <rPr>
        <i/>
        <sz val="8"/>
        <rFont val="Geneva"/>
      </rPr>
      <t>Sarcocornietea fruticosi</t>
    </r>
    <r>
      <rPr>
        <sz val="8"/>
        <rFont val="Geneva"/>
      </rPr>
      <t>)</t>
    </r>
  </si>
  <si>
    <r>
      <t>Fourrés halo-nitrophiles (</t>
    </r>
    <r>
      <rPr>
        <i/>
        <sz val="8"/>
        <rFont val="Geneva"/>
      </rPr>
      <t>Pegano-Salsoletea</t>
    </r>
    <r>
      <rPr>
        <sz val="8"/>
        <rFont val="Geneva"/>
      </rPr>
      <t>)</t>
    </r>
  </si>
  <si>
    <t>Dunes mobiles embryonnaires</t>
  </si>
  <si>
    <r>
      <t xml:space="preserve">Dunes mobiles du cordon littotal à </t>
    </r>
    <r>
      <rPr>
        <i/>
        <sz val="8"/>
        <rFont val="Geneva"/>
      </rPr>
      <t>Ammophila arenaria</t>
    </r>
    <r>
      <rPr>
        <sz val="8"/>
        <rFont val="Geneva"/>
      </rPr>
      <t xml:space="preserve"> (dunes blanches)</t>
    </r>
  </si>
  <si>
    <t>Dunes côtières fixées à végétation herbacée (dunes grises)</t>
  </si>
  <si>
    <r>
      <t>Dunes fixées décalcifiées atlantiques (</t>
    </r>
    <r>
      <rPr>
        <i/>
        <sz val="8"/>
        <rFont val="Geneva"/>
      </rPr>
      <t>Calluno-Ulicetea</t>
    </r>
    <r>
      <rPr>
        <sz val="8"/>
        <rFont val="Geneva"/>
      </rPr>
      <t>)</t>
    </r>
  </si>
  <si>
    <r>
      <t xml:space="preserve">Dunes à </t>
    </r>
    <r>
      <rPr>
        <i/>
        <sz val="8"/>
        <rFont val="Geneva"/>
      </rPr>
      <t>Hippophaë rhamnoides</t>
    </r>
  </si>
  <si>
    <r>
      <t xml:space="preserve">Dunes à </t>
    </r>
    <r>
      <rPr>
        <i/>
        <sz val="8"/>
        <rFont val="Geneva"/>
      </rPr>
      <t>Salix repens</t>
    </r>
    <r>
      <rPr>
        <sz val="8"/>
        <rFont val="Geneva"/>
      </rPr>
      <t xml:space="preserve"> subsp. </t>
    </r>
    <r>
      <rPr>
        <i/>
        <sz val="8"/>
        <rFont val="Geneva"/>
      </rPr>
      <t>argentea</t>
    </r>
    <r>
      <rPr>
        <sz val="8"/>
        <rFont val="Geneva"/>
      </rPr>
      <t xml:space="preserve"> (</t>
    </r>
    <r>
      <rPr>
        <i/>
        <sz val="8"/>
        <rFont val="Geneva"/>
      </rPr>
      <t>Salicion arenariae</t>
    </r>
    <r>
      <rPr>
        <sz val="8"/>
        <rFont val="Geneva"/>
      </rPr>
      <t>)</t>
    </r>
  </si>
  <si>
    <t>Dunes boisées des régions atlantique, continentale et boréale</t>
  </si>
  <si>
    <t>Dépressions humides intradunales</t>
  </si>
  <si>
    <r>
      <t xml:space="preserve">Dunes à végétation sclérophylle des </t>
    </r>
    <r>
      <rPr>
        <i/>
        <sz val="8"/>
        <rFont val="Geneva"/>
      </rPr>
      <t>Cisto-Lavanduletalia</t>
    </r>
  </si>
  <si>
    <r>
      <t xml:space="preserve">Dunes intérieures avec pelouses ouvertes à </t>
    </r>
    <r>
      <rPr>
        <i/>
        <sz val="8"/>
        <rFont val="Geneva"/>
      </rPr>
      <t xml:space="preserve">Corynephorus </t>
    </r>
    <r>
      <rPr>
        <sz val="8"/>
        <rFont val="Geneva"/>
      </rPr>
      <t xml:space="preserve">et </t>
    </r>
    <r>
      <rPr>
        <i/>
        <sz val="8"/>
        <rFont val="Geneva"/>
      </rPr>
      <t>Agrostis</t>
    </r>
  </si>
  <si>
    <r>
      <t>Eaux oligotrophes très peu minéralisées des plaines sablonneuses (</t>
    </r>
    <r>
      <rPr>
        <i/>
        <sz val="8"/>
        <rFont val="Geneva"/>
      </rPr>
      <t>Littorelletalia uniflorae</t>
    </r>
    <r>
      <rPr>
        <sz val="8"/>
        <rFont val="Geneva"/>
      </rPr>
      <t>)</t>
    </r>
  </si>
  <si>
    <r>
      <t xml:space="preserve">Eaux oligotrophes très peu minéralisées sur sols généralement sableux de l’ouest méditerranéen à </t>
    </r>
    <r>
      <rPr>
        <i/>
        <sz val="8"/>
        <rFont val="Geneva"/>
      </rPr>
      <t>Isoetes</t>
    </r>
    <r>
      <rPr>
        <sz val="8"/>
        <rFont val="Geneva"/>
      </rPr>
      <t xml:space="preserve"> spp.</t>
    </r>
  </si>
  <si>
    <r>
      <t xml:space="preserve">Eaux stagnantes, oligotrophes à mésotrophes avec végétation des </t>
    </r>
    <r>
      <rPr>
        <i/>
        <sz val="8"/>
        <rFont val="Geneva"/>
      </rPr>
      <t>Littorelletea uniflorae</t>
    </r>
    <r>
      <rPr>
        <sz val="8"/>
        <rFont val="Geneva"/>
      </rPr>
      <t xml:space="preserve"> et/ou des </t>
    </r>
    <r>
      <rPr>
        <i/>
        <sz val="8"/>
        <rFont val="Geneva"/>
      </rPr>
      <t>Isoeto-Nanojuncetea</t>
    </r>
  </si>
  <si>
    <r>
      <t xml:space="preserve">Eaux oligo-mésotrophes calcaires avec végétation benthique à </t>
    </r>
    <r>
      <rPr>
        <i/>
        <sz val="8"/>
        <rFont val="Geneva"/>
      </rPr>
      <t>Chara</t>
    </r>
    <r>
      <rPr>
        <sz val="8"/>
        <rFont val="Geneva"/>
      </rPr>
      <t xml:space="preserve"> spp.</t>
    </r>
  </si>
  <si>
    <r>
      <t xml:space="preserve">Lacs eutrophes naturels avec végétation du </t>
    </r>
    <r>
      <rPr>
        <i/>
        <sz val="8"/>
        <rFont val="Geneva"/>
      </rPr>
      <t>Magnopotamion</t>
    </r>
    <r>
      <rPr>
        <sz val="8"/>
        <rFont val="Geneva"/>
      </rPr>
      <t xml:space="preserve"> ou de l’</t>
    </r>
    <r>
      <rPr>
        <i/>
        <sz val="8"/>
        <rFont val="Geneva"/>
      </rPr>
      <t>Hydrocharition</t>
    </r>
  </si>
  <si>
    <t>Lacs et mares dystrophes naturels</t>
  </si>
  <si>
    <t>Mares temporaires méditerranéennes</t>
  </si>
  <si>
    <r>
      <t xml:space="preserve">Rivières des étages planitiaire à montagnard avec végétation du </t>
    </r>
    <r>
      <rPr>
        <i/>
        <sz val="8"/>
        <rFont val="Geneva"/>
      </rPr>
      <t>Ranunculion fluitantis</t>
    </r>
    <r>
      <rPr>
        <sz val="8"/>
        <rFont val="Geneva"/>
      </rPr>
      <t xml:space="preserve"> et du </t>
    </r>
    <r>
      <rPr>
        <i/>
        <sz val="8"/>
        <rFont val="Geneva"/>
      </rPr>
      <t>Callitricho-Batrachion</t>
    </r>
  </si>
  <si>
    <r>
      <t xml:space="preserve">Rivières avec berges vaseuses avec végétation du </t>
    </r>
    <r>
      <rPr>
        <i/>
        <sz val="8"/>
        <rFont val="Geneva"/>
      </rPr>
      <t>Chenopodion rubri</t>
    </r>
    <r>
      <rPr>
        <sz val="8"/>
        <rFont val="Geneva"/>
      </rPr>
      <t xml:space="preserve"> p.p. et du </t>
    </r>
    <r>
      <rPr>
        <i/>
        <sz val="8"/>
        <rFont val="Geneva"/>
      </rPr>
      <t>Bidention</t>
    </r>
    <r>
      <rPr>
        <sz val="8"/>
        <rFont val="Geneva"/>
      </rPr>
      <t xml:space="preserve"> p.p.</t>
    </r>
  </si>
  <si>
    <r>
      <t xml:space="preserve">Landes humides atlantiques septentrionales à </t>
    </r>
    <r>
      <rPr>
        <i/>
        <sz val="8"/>
        <rFont val="Geneva"/>
      </rPr>
      <t>Erica tetralix</t>
    </r>
  </si>
  <si>
    <r>
      <t xml:space="preserve">Landes humides atlantiques tempérées à </t>
    </r>
    <r>
      <rPr>
        <i/>
        <sz val="8"/>
        <rFont val="Geneva"/>
      </rPr>
      <t>Erica ciliaris</t>
    </r>
    <r>
      <rPr>
        <sz val="8"/>
        <rFont val="Geneva"/>
      </rPr>
      <t xml:space="preserve"> et </t>
    </r>
    <r>
      <rPr>
        <i/>
        <sz val="8"/>
        <rFont val="Geneva"/>
      </rPr>
      <t>Erica tetralix</t>
    </r>
  </si>
  <si>
    <t>Landes sèches européennes</t>
  </si>
  <si>
    <r>
      <t xml:space="preserve">Landes sèches atlantiques littorales à </t>
    </r>
    <r>
      <rPr>
        <i/>
        <sz val="8"/>
        <rFont val="Geneva"/>
      </rPr>
      <t>Erica vagans</t>
    </r>
  </si>
  <si>
    <r>
      <t xml:space="preserve">Formations stables xérothermophiles à </t>
    </r>
    <r>
      <rPr>
        <i/>
        <sz val="8"/>
        <rFont val="Geneva"/>
      </rPr>
      <t>Buxus sempervirens</t>
    </r>
    <r>
      <rPr>
        <sz val="8"/>
        <rFont val="Geneva"/>
      </rPr>
      <t xml:space="preserve"> des pentes rocheuses (</t>
    </r>
    <r>
      <rPr>
        <i/>
        <sz val="8"/>
        <rFont val="Geneva"/>
      </rPr>
      <t>Berberidion</t>
    </r>
    <r>
      <rPr>
        <sz val="8"/>
        <rFont val="Geneva"/>
      </rPr>
      <t xml:space="preserve"> p.p.)</t>
    </r>
  </si>
  <si>
    <r>
      <t xml:space="preserve">Formations à </t>
    </r>
    <r>
      <rPr>
        <i/>
        <sz val="8"/>
        <rFont val="Geneva"/>
      </rPr>
      <t>Juniperus communis</t>
    </r>
    <r>
      <rPr>
        <sz val="8"/>
        <rFont val="Geneva"/>
      </rPr>
      <t xml:space="preserve"> sur landes ou pelouses calcaires</t>
    </r>
  </si>
  <si>
    <r>
      <t>Pelouses rupicoles calcaires ou basiphiles de l’</t>
    </r>
    <r>
      <rPr>
        <i/>
        <sz val="8"/>
        <rFont val="Geneva"/>
      </rPr>
      <t>Alysso-Sedion albi</t>
    </r>
  </si>
  <si>
    <t>Pelouses calcaires de sables xériques</t>
  </si>
  <si>
    <r>
      <t xml:space="preserve">Pelouses calaminaires des </t>
    </r>
    <r>
      <rPr>
        <i/>
        <sz val="8"/>
        <rFont val="Geneva"/>
      </rPr>
      <t>Violetalia calaminariae</t>
    </r>
  </si>
  <si>
    <r>
      <t>Pelouses sèches semi-naturelles et faciès d'embuissonnement sur calcaires (</t>
    </r>
    <r>
      <rPr>
        <i/>
        <sz val="8"/>
        <rFont val="Geneva"/>
      </rPr>
      <t>Festuco-Brometalia</t>
    </r>
    <r>
      <rPr>
        <sz val="8"/>
        <rFont val="Geneva"/>
      </rPr>
      <t>) (* sites d'orchidées remarquables)</t>
    </r>
  </si>
  <si>
    <r>
      <t xml:space="preserve">Parcours substeppiques de graminées et annuelles des </t>
    </r>
    <r>
      <rPr>
        <i/>
        <sz val="8"/>
        <rFont val="Geneva"/>
      </rPr>
      <t>Thero-Brachypodietea</t>
    </r>
  </si>
  <si>
    <r>
      <t xml:space="preserve">Formations herbeuses à </t>
    </r>
    <r>
      <rPr>
        <i/>
        <sz val="8"/>
        <rFont val="Geneva"/>
      </rPr>
      <t>Nardus</t>
    </r>
    <r>
      <rPr>
        <sz val="8"/>
        <rFont val="Geneva"/>
      </rPr>
      <t>, riches en espèces, sur substrats siliceux des zones montagnardes (et des zones submontagnardes de l'Europe continentale)</t>
    </r>
  </si>
  <si>
    <r>
      <t xml:space="preserve">Prairies à </t>
    </r>
    <r>
      <rPr>
        <i/>
        <sz val="8"/>
        <rFont val="Geneva"/>
      </rPr>
      <t>Molinia</t>
    </r>
    <r>
      <rPr>
        <sz val="8"/>
        <rFont val="Geneva"/>
      </rPr>
      <t xml:space="preserve"> sur sols calcaires, tourbeux ou argilo-limoneux (</t>
    </r>
    <r>
      <rPr>
        <i/>
        <sz val="8"/>
        <rFont val="Geneva"/>
      </rPr>
      <t>Molinion caeruleae</t>
    </r>
    <r>
      <rPr>
        <sz val="8"/>
        <rFont val="Geneva"/>
      </rPr>
      <t>)</t>
    </r>
  </si>
  <si>
    <r>
      <t xml:space="preserve">Prairies humides méditerranéennes à grandes herbes du </t>
    </r>
    <r>
      <rPr>
        <i/>
        <sz val="8"/>
        <rFont val="Geneva"/>
      </rPr>
      <t>Molinio-Holoschoenion</t>
    </r>
  </si>
  <si>
    <t>Mégaphorbiaies hydrophiles d’ourlets planitiaires et des étages montagnard à alpin</t>
  </si>
  <si>
    <r>
      <t>Pelouses maigres de fauche de basse altitude (</t>
    </r>
    <r>
      <rPr>
        <i/>
        <sz val="8"/>
        <rFont val="Geneva"/>
      </rPr>
      <t>Alopecurus pratensis</t>
    </r>
    <r>
      <rPr>
        <sz val="8"/>
        <rFont val="Geneva"/>
      </rPr>
      <t xml:space="preserve">, </t>
    </r>
    <r>
      <rPr>
        <i/>
        <sz val="8"/>
        <rFont val="Geneva"/>
      </rPr>
      <t>Sanguisorba officinalis</t>
    </r>
    <r>
      <rPr>
        <sz val="8"/>
        <rFont val="Geneva"/>
      </rPr>
      <t>)</t>
    </r>
  </si>
  <si>
    <t>Tourbières hautes actives</t>
  </si>
  <si>
    <t>Tourbières hautes dégradées encore susceptibles de régénération naturelle</t>
  </si>
  <si>
    <t>Tourbières de couverture (* pour les tourbières actives)</t>
  </si>
  <si>
    <t>Tourbières de transition et tremblantes</t>
  </si>
  <si>
    <r>
      <t xml:space="preserve">Dépressions sur substrats tourbeux du </t>
    </r>
    <r>
      <rPr>
        <i/>
        <sz val="8"/>
        <rFont val="Geneva"/>
      </rPr>
      <t>Rhynchosporion</t>
    </r>
  </si>
  <si>
    <r>
      <t xml:space="preserve">Marais calcaires à </t>
    </r>
    <r>
      <rPr>
        <i/>
        <sz val="8"/>
        <rFont val="Geneva"/>
      </rPr>
      <t>Cladium mariscus</t>
    </r>
    <r>
      <rPr>
        <sz val="8"/>
        <rFont val="Geneva"/>
      </rPr>
      <t xml:space="preserve"> et espèces du </t>
    </r>
    <r>
      <rPr>
        <i/>
        <sz val="8"/>
        <rFont val="Geneva"/>
      </rPr>
      <t>Caricion davallianae</t>
    </r>
  </si>
  <si>
    <r>
      <t>Sources pétrifiantes avec formation de travertins (</t>
    </r>
    <r>
      <rPr>
        <i/>
        <sz val="8"/>
        <rFont val="Geneva"/>
      </rPr>
      <t>Cratoneurion</t>
    </r>
    <r>
      <rPr>
        <sz val="8"/>
        <rFont val="Geneva"/>
      </rPr>
      <t>)</t>
    </r>
  </si>
  <si>
    <t>Tourbières basses alcalines</t>
  </si>
  <si>
    <r>
      <t>Éboulis siliceux de l’étage montagnard à nival (</t>
    </r>
    <r>
      <rPr>
        <i/>
        <sz val="8"/>
        <rFont val="Geneva"/>
      </rPr>
      <t>Androsacetalia alpinae</t>
    </r>
    <r>
      <rPr>
        <sz val="8"/>
        <rFont val="Geneva"/>
      </rPr>
      <t xml:space="preserve"> et </t>
    </r>
    <r>
      <rPr>
        <i/>
        <sz val="8"/>
        <rFont val="Geneva"/>
      </rPr>
      <t>Galeopsietalia ladani</t>
    </r>
    <r>
      <rPr>
        <sz val="8"/>
        <rFont val="Geneva"/>
      </rPr>
      <t>)</t>
    </r>
  </si>
  <si>
    <t>Éboulis ouest-méditerranéens et thermophiles</t>
  </si>
  <si>
    <t>Éboulis médio-européens siliceux des régions hautes</t>
  </si>
  <si>
    <t>Éboulis médio-européens calcaires des étages collinéen à montagnard</t>
  </si>
  <si>
    <t>Pentes rocheuses calcaires avec végétation chasmophytique</t>
  </si>
  <si>
    <t>Pentes rocheuses siliceuses avec végétation chasmophytique</t>
  </si>
  <si>
    <r>
      <t xml:space="preserve">Roches siliceuses avec végétation pionnière du </t>
    </r>
    <r>
      <rPr>
        <i/>
        <sz val="8"/>
        <rFont val="Geneva"/>
      </rPr>
      <t>Sedo-Scleranthion</t>
    </r>
    <r>
      <rPr>
        <sz val="8"/>
        <rFont val="Geneva"/>
      </rPr>
      <t xml:space="preserve"> ou du </t>
    </r>
    <r>
      <rPr>
        <i/>
        <sz val="8"/>
        <rFont val="Geneva"/>
      </rPr>
      <t>Sedo albi-Veronicion dillenii</t>
    </r>
  </si>
  <si>
    <t>Grottes non exploitées par le tourisme</t>
  </si>
  <si>
    <t>Grottes marines submergées ou semi-submergées</t>
  </si>
  <si>
    <r>
      <t xml:space="preserve">Hêtraies du </t>
    </r>
    <r>
      <rPr>
        <i/>
        <sz val="8"/>
        <rFont val="Geneva"/>
      </rPr>
      <t>Luzulo-Fagetum</t>
    </r>
  </si>
  <si>
    <r>
      <t xml:space="preserve">Hêtraies acidophiles atlantiques à sous-bois à </t>
    </r>
    <r>
      <rPr>
        <i/>
        <sz val="8"/>
        <rFont val="Geneva"/>
      </rPr>
      <t>Ilex</t>
    </r>
    <r>
      <rPr>
        <sz val="8"/>
        <rFont val="Geneva"/>
      </rPr>
      <t xml:space="preserve"> et parfois à </t>
    </r>
    <r>
      <rPr>
        <i/>
        <sz val="8"/>
        <rFont val="Geneva"/>
      </rPr>
      <t>Taxus</t>
    </r>
    <r>
      <rPr>
        <sz val="8"/>
        <rFont val="Geneva"/>
      </rPr>
      <t xml:space="preserve"> (</t>
    </r>
    <r>
      <rPr>
        <i/>
        <sz val="8"/>
        <rFont val="Geneva"/>
      </rPr>
      <t>Quercion robori-petraeae</t>
    </r>
    <r>
      <rPr>
        <sz val="8"/>
        <rFont val="Geneva"/>
      </rPr>
      <t xml:space="preserve"> ou </t>
    </r>
    <r>
      <rPr>
        <i/>
        <sz val="8"/>
        <rFont val="Geneva"/>
      </rPr>
      <t>Ilici-Fagenion</t>
    </r>
    <r>
      <rPr>
        <sz val="8"/>
        <rFont val="Geneva"/>
      </rPr>
      <t>)</t>
    </r>
  </si>
  <si>
    <r>
      <t>Hêtraies de l’</t>
    </r>
    <r>
      <rPr>
        <i/>
        <sz val="8"/>
        <rFont val="Geneva"/>
      </rPr>
      <t>Asperulo-Fagetum</t>
    </r>
  </si>
  <si>
    <r>
      <t xml:space="preserve">Hêtraies calcicoles médio-européennes du </t>
    </r>
    <r>
      <rPr>
        <i/>
        <sz val="8"/>
        <rFont val="Geneva"/>
      </rPr>
      <t>Cephalanthero-Fagion</t>
    </r>
  </si>
  <si>
    <r>
      <t xml:space="preserve">Chênaies pédonculées ou chênaies-charmaies sub-atlantiques et médio-européennes du </t>
    </r>
    <r>
      <rPr>
        <i/>
        <sz val="8"/>
        <rFont val="Geneva"/>
      </rPr>
      <t>Carpinion betuli</t>
    </r>
  </si>
  <si>
    <r>
      <t xml:space="preserve">Forêts de pentes, éboulis ou ravins du </t>
    </r>
    <r>
      <rPr>
        <i/>
        <sz val="8"/>
        <rFont val="Geneva"/>
      </rPr>
      <t>Tilio-Acerion</t>
    </r>
  </si>
  <si>
    <r>
      <t xml:space="preserve">Vieilles chênaies acidophiles des plaines sablonneuses à </t>
    </r>
    <r>
      <rPr>
        <i/>
        <sz val="8"/>
        <rFont val="Geneva"/>
      </rPr>
      <t>Quercus robur</t>
    </r>
  </si>
  <si>
    <t>91A0</t>
  </si>
  <si>
    <r>
      <t xml:space="preserve">Vieilles chênaies des îles Britanniques à </t>
    </r>
    <r>
      <rPr>
        <i/>
        <sz val="8"/>
        <rFont val="Geneva"/>
      </rPr>
      <t>Ilex</t>
    </r>
    <r>
      <rPr>
        <sz val="8"/>
        <rFont val="Geneva"/>
      </rPr>
      <t xml:space="preserve"> et </t>
    </r>
    <r>
      <rPr>
        <i/>
        <sz val="8"/>
        <rFont val="Geneva"/>
      </rPr>
      <t>Blechnum</t>
    </r>
  </si>
  <si>
    <t>91B0</t>
  </si>
  <si>
    <r>
      <t xml:space="preserve">Frênaies thermophiles à </t>
    </r>
    <r>
      <rPr>
        <i/>
        <sz val="8"/>
        <rFont val="Geneva"/>
      </rPr>
      <t>Fraxinus angustifolia</t>
    </r>
  </si>
  <si>
    <t>91D0</t>
  </si>
  <si>
    <t>Tourbières boisées</t>
  </si>
  <si>
    <t>91E0</t>
  </si>
  <si>
    <r>
      <t xml:space="preserve">Forêts alluviales à </t>
    </r>
    <r>
      <rPr>
        <i/>
        <sz val="8"/>
        <rFont val="Geneva"/>
      </rPr>
      <t>Alnus glutinosa</t>
    </r>
    <r>
      <rPr>
        <sz val="8"/>
        <rFont val="Geneva"/>
      </rPr>
      <t xml:space="preserve"> et </t>
    </r>
    <r>
      <rPr>
        <i/>
        <sz val="8"/>
        <rFont val="Geneva"/>
      </rPr>
      <t>Fraxinus excelsior</t>
    </r>
    <r>
      <rPr>
        <sz val="8"/>
        <rFont val="Geneva"/>
      </rPr>
      <t xml:space="preserve"> (</t>
    </r>
    <r>
      <rPr>
        <i/>
        <sz val="8"/>
        <rFont val="Geneva"/>
      </rPr>
      <t>Alno-Padion</t>
    </r>
    <r>
      <rPr>
        <sz val="8"/>
        <rFont val="Geneva"/>
      </rPr>
      <t xml:space="preserve">, </t>
    </r>
    <r>
      <rPr>
        <i/>
        <sz val="8"/>
        <rFont val="Geneva"/>
      </rPr>
      <t>Alnion incanae</t>
    </r>
    <r>
      <rPr>
        <sz val="8"/>
        <rFont val="Geneva"/>
      </rPr>
      <t xml:space="preserve">, </t>
    </r>
    <r>
      <rPr>
        <i/>
        <sz val="8"/>
        <rFont val="Geneva"/>
      </rPr>
      <t>Salicion albae</t>
    </r>
    <r>
      <rPr>
        <sz val="8"/>
        <rFont val="Geneva"/>
      </rPr>
      <t>)</t>
    </r>
  </si>
  <si>
    <t>91F0</t>
  </si>
  <si>
    <r>
      <t xml:space="preserve">Forêts mixtes à </t>
    </r>
    <r>
      <rPr>
        <i/>
        <sz val="8"/>
        <rFont val="Geneva"/>
      </rPr>
      <t>Quercus robur</t>
    </r>
    <r>
      <rPr>
        <sz val="8"/>
        <rFont val="Geneva"/>
      </rPr>
      <t xml:space="preserve">, </t>
    </r>
    <r>
      <rPr>
        <i/>
        <sz val="8"/>
        <rFont val="Geneva"/>
      </rPr>
      <t>Ulmus laevis</t>
    </r>
    <r>
      <rPr>
        <sz val="8"/>
        <rFont val="Geneva"/>
      </rPr>
      <t xml:space="preserve">, </t>
    </r>
    <r>
      <rPr>
        <i/>
        <sz val="8"/>
        <rFont val="Geneva"/>
      </rPr>
      <t>Ulmus minor</t>
    </r>
    <r>
      <rPr>
        <sz val="8"/>
        <rFont val="Geneva"/>
      </rPr>
      <t xml:space="preserve">, </t>
    </r>
    <r>
      <rPr>
        <i/>
        <sz val="8"/>
        <rFont val="Geneva"/>
      </rPr>
      <t>Fraxinus excelsior</t>
    </r>
    <r>
      <rPr>
        <sz val="8"/>
        <rFont val="Geneva"/>
      </rPr>
      <t xml:space="preserve"> ou </t>
    </r>
    <r>
      <rPr>
        <i/>
        <sz val="8"/>
        <rFont val="Geneva"/>
      </rPr>
      <t>Fraxinus angustifolia</t>
    </r>
    <r>
      <rPr>
        <sz val="8"/>
        <rFont val="Geneva"/>
      </rPr>
      <t>, riveraines des grands fleuves (</t>
    </r>
    <r>
      <rPr>
        <i/>
        <sz val="8"/>
        <rFont val="Geneva"/>
      </rPr>
      <t>Ulmenion minoris</t>
    </r>
    <r>
      <rPr>
        <sz val="8"/>
        <rFont val="Geneva"/>
      </rPr>
      <t>)</t>
    </r>
  </si>
  <si>
    <r>
      <t xml:space="preserve">Chênaies galicio-portugaises à </t>
    </r>
    <r>
      <rPr>
        <i/>
        <sz val="8"/>
        <rFont val="Geneva"/>
      </rPr>
      <t>Quercus robur</t>
    </r>
    <r>
      <rPr>
        <sz val="8"/>
        <rFont val="Geneva"/>
      </rPr>
      <t xml:space="preserve"> et </t>
    </r>
    <r>
      <rPr>
        <i/>
        <sz val="8"/>
        <rFont val="Geneva"/>
      </rPr>
      <t>Quercus pyrenaica</t>
    </r>
  </si>
  <si>
    <r>
      <t xml:space="preserve">Forêts à </t>
    </r>
    <r>
      <rPr>
        <i/>
        <sz val="8"/>
        <rFont val="Geneva"/>
      </rPr>
      <t>Quercus suber</t>
    </r>
  </si>
  <si>
    <r>
      <t xml:space="preserve">Forêts à </t>
    </r>
    <r>
      <rPr>
        <i/>
        <sz val="8"/>
        <rFont val="Geneva"/>
      </rPr>
      <t>Quercus ilex</t>
    </r>
    <r>
      <rPr>
        <sz val="8"/>
        <rFont val="Geneva"/>
      </rPr>
      <t xml:space="preserve"> et </t>
    </r>
    <r>
      <rPr>
        <i/>
        <sz val="8"/>
        <rFont val="Geneva"/>
      </rPr>
      <t>Quercus rotundifolia</t>
    </r>
  </si>
  <si>
    <t>Oiseaux inscrits à l'annexe I et retenus pour la France</t>
  </si>
  <si>
    <t>A001</t>
  </si>
  <si>
    <t>Gavia stellata</t>
  </si>
  <si>
    <t>Gavia stellata (Pontoppidan, 1763)</t>
  </si>
  <si>
    <t>Plongeon catmarin</t>
  </si>
  <si>
    <t>A002</t>
  </si>
  <si>
    <t>Gavia arctica</t>
  </si>
  <si>
    <t>Gavia arctica (Linnaeus, 1758)</t>
  </si>
  <si>
    <t>Plongeon arctique</t>
  </si>
  <si>
    <t>A003</t>
  </si>
  <si>
    <t>Gavia immer</t>
  </si>
  <si>
    <t>Gavia immer (Brünnich, 1764)</t>
  </si>
  <si>
    <t>Plongeon imbrin</t>
  </si>
  <si>
    <t>A007</t>
  </si>
  <si>
    <t>Podiceps auritus</t>
  </si>
  <si>
    <t>Podiceps auritus (Linnaeus, 1758)</t>
  </si>
  <si>
    <t>Grèbe esclavon</t>
  </si>
  <si>
    <t>A010</t>
  </si>
  <si>
    <t>Calonectris diomedea</t>
  </si>
  <si>
    <t>Calonectris diomedea (Scopoli, 1769)</t>
  </si>
  <si>
    <t>Puffin cendré</t>
  </si>
  <si>
    <t>A014</t>
  </si>
  <si>
    <t>Hydrobates pelagicus</t>
  </si>
  <si>
    <t>Hydrobates pelagicus (Linnaeus, 1758)</t>
  </si>
  <si>
    <t>Pétrel tempête, Océanite tempête</t>
  </si>
  <si>
    <t>A015</t>
  </si>
  <si>
    <t>Oceanodroma leucorhoa</t>
  </si>
  <si>
    <t>Oceanodroma leucorhoa (Vieillot, 1818)</t>
  </si>
  <si>
    <t>Pétrel culblanc, Océanite culblanc</t>
  </si>
  <si>
    <t>A021</t>
  </si>
  <si>
    <t>Botaurus stellaris</t>
  </si>
  <si>
    <t>Botaurus stellaris (Linnaeus, 1758)</t>
  </si>
  <si>
    <t>Butor étoilé</t>
  </si>
  <si>
    <t>A022</t>
  </si>
  <si>
    <t>Ixobrychus minutus</t>
  </si>
  <si>
    <t>Ixobrychus minutus (Linnaeus, 1766)</t>
  </si>
  <si>
    <t>Butor blongios, Blongios nain</t>
  </si>
  <si>
    <t>A023</t>
  </si>
  <si>
    <t>Nycticorax nycticorax</t>
  </si>
  <si>
    <t>Nycticorax nycticorax (Linnaeus, 1758)</t>
  </si>
  <si>
    <t>Héron bihoreau, Bihoreau gris</t>
  </si>
  <si>
    <t>A024</t>
  </si>
  <si>
    <t>Ardeola ralloides</t>
  </si>
  <si>
    <t>Ardeola ralloides (Scopoli, 1769)</t>
  </si>
  <si>
    <t>Héron crabier, Crabier chevelu</t>
  </si>
  <si>
    <t>A026</t>
  </si>
  <si>
    <t>Egretta garzetta</t>
  </si>
  <si>
    <t>Egretta garzetta (Linnaeus, 1766)</t>
  </si>
  <si>
    <t>Aigrette garzette</t>
  </si>
  <si>
    <t>A027</t>
  </si>
  <si>
    <t>Ardea alba</t>
  </si>
  <si>
    <t>Casmerodius albus (Linnaeus, 1758)</t>
  </si>
  <si>
    <t>Grande Aigrette</t>
  </si>
  <si>
    <t>A029</t>
  </si>
  <si>
    <t>Ardea purpurea</t>
  </si>
  <si>
    <t>Ardea purpurea Linnaeus, 1766</t>
  </si>
  <si>
    <t>Héron pourpré</t>
  </si>
  <si>
    <t>A030</t>
  </si>
  <si>
    <t>Ciconia nigra</t>
  </si>
  <si>
    <t>Ciconia nigra (Linnaeus, 1758)</t>
  </si>
  <si>
    <t>Cigogne noire</t>
  </si>
  <si>
    <t>A031</t>
  </si>
  <si>
    <t>Ciconia ciconia</t>
  </si>
  <si>
    <t>Ciconia ciconia (Linnaeus, 1758)</t>
  </si>
  <si>
    <t>Cigogne blanche</t>
  </si>
  <si>
    <t>A032</t>
  </si>
  <si>
    <t>Plegadis falcinellus</t>
  </si>
  <si>
    <t>Plegadis falcinellus (Linnaeus, 1766)</t>
  </si>
  <si>
    <t>Ibis falcinelle</t>
  </si>
  <si>
    <t>A034</t>
  </si>
  <si>
    <t>Platalea leucorodia</t>
  </si>
  <si>
    <t>Platalea leucorodia Linnaeus, 1758</t>
  </si>
  <si>
    <t>Spatule blanche</t>
  </si>
  <si>
    <t>A035</t>
  </si>
  <si>
    <t>Phoenicopterus ruber</t>
  </si>
  <si>
    <t>Phoenicopterus roseus Pallas, 1811</t>
  </si>
  <si>
    <t>Flamant rose</t>
  </si>
  <si>
    <t>A037</t>
  </si>
  <si>
    <t>Cygnus columbianus</t>
  </si>
  <si>
    <t>Cygnus columbianus (Ord, 1815)</t>
  </si>
  <si>
    <t>Cygne de Bewick</t>
  </si>
  <si>
    <t>A038</t>
  </si>
  <si>
    <t>Cygnus cygnus</t>
  </si>
  <si>
    <t>Cygnus cygnus (Linnaeus, 1758)</t>
  </si>
  <si>
    <t>Cygne chanteur</t>
  </si>
  <si>
    <t>A045</t>
  </si>
  <si>
    <t>Branta leucopsis</t>
  </si>
  <si>
    <t>Branta leucopsis (Bechstein, 1803)</t>
  </si>
  <si>
    <t>Bernache nonnette</t>
  </si>
  <si>
    <t>A060</t>
  </si>
  <si>
    <t>Aythya nyroca</t>
  </si>
  <si>
    <t>Aythya nyroca (Güldenstädt, 1770)</t>
  </si>
  <si>
    <t>Fuligule nyroca</t>
  </si>
  <si>
    <t>A068</t>
  </si>
  <si>
    <t>Mergellus albellus</t>
  </si>
  <si>
    <t>Mergellus albellus (Linnaeus, 1758)</t>
  </si>
  <si>
    <t>Harle piette</t>
  </si>
  <si>
    <t>A072</t>
  </si>
  <si>
    <t>Pernis apivorus</t>
  </si>
  <si>
    <t>Pernis apivorus (Linnaeus, 1758)</t>
  </si>
  <si>
    <t>Bondrée apivore</t>
  </si>
  <si>
    <t>A073</t>
  </si>
  <si>
    <t>Milvus migrans</t>
  </si>
  <si>
    <t>Milvus migrans (Boddaert, 1783)</t>
  </si>
  <si>
    <t>Milan noir</t>
  </si>
  <si>
    <t>A074</t>
  </si>
  <si>
    <t>Milvus milvus</t>
  </si>
  <si>
    <t>Milvus milvus (Linnaeus, 1758)</t>
  </si>
  <si>
    <t>Milan royal</t>
  </si>
  <si>
    <t>A075</t>
  </si>
  <si>
    <t>Haliaeetus albicilla</t>
  </si>
  <si>
    <t>Haliaeetus albicilla (Linnaeus, 1758)</t>
  </si>
  <si>
    <t>Pygargue à queue blanche</t>
  </si>
  <si>
    <t>A076</t>
  </si>
  <si>
    <t>Gypaetus barbatus</t>
  </si>
  <si>
    <t>Gypaetus barbatus (Linnaeus, 1758)</t>
  </si>
  <si>
    <t>Gypaète barbu</t>
  </si>
  <si>
    <t>A077</t>
  </si>
  <si>
    <t>Neophron percnopterus</t>
  </si>
  <si>
    <t>Neophron percnopterus (Linnaeus, 1758)</t>
  </si>
  <si>
    <t>Vautour percnoptère</t>
  </si>
  <si>
    <t>A078</t>
  </si>
  <si>
    <t>Gyps fulvus</t>
  </si>
  <si>
    <t>Gyps fulvus (Hablizl, 1783)</t>
  </si>
  <si>
    <t>Vautour fauve</t>
  </si>
  <si>
    <t>A079</t>
  </si>
  <si>
    <t>Aegypius monachus</t>
  </si>
  <si>
    <t>Aegypius monachus (Linnaeus, 1766)</t>
  </si>
  <si>
    <t>Vautour moine</t>
  </si>
  <si>
    <t>A080</t>
  </si>
  <si>
    <t>Circaetus gallicus</t>
  </si>
  <si>
    <t>Circaetus gallicus (Gmelin, 1788)</t>
  </si>
  <si>
    <t>Circaète Jean-le-Blanc</t>
  </si>
  <si>
    <t>A081</t>
  </si>
  <si>
    <t>Circus aeruginosus</t>
  </si>
  <si>
    <t>Circus aeruginosus (Linnaeus, 1758)</t>
  </si>
  <si>
    <t>Busard des roseaux</t>
  </si>
  <si>
    <t>A082</t>
  </si>
  <si>
    <t>Circus cyaneus</t>
  </si>
  <si>
    <t>Circus cyaneus (Linnaeus, 1758)</t>
  </si>
  <si>
    <t>Busard Saint-Martin</t>
  </si>
  <si>
    <t>A084</t>
  </si>
  <si>
    <t>Circus pygargus</t>
  </si>
  <si>
    <t>Circus pygargus (Linnaeus, 1758)</t>
  </si>
  <si>
    <t>Busard cendré</t>
  </si>
  <si>
    <t>A089</t>
  </si>
  <si>
    <t>Aquila pomarina</t>
  </si>
  <si>
    <t>Aquila pomarina C. L. Brehm, 1831</t>
  </si>
  <si>
    <t>Aigle pomarin</t>
  </si>
  <si>
    <t>A090</t>
  </si>
  <si>
    <t>Aquila clanga</t>
  </si>
  <si>
    <t>Aquila clanga Pallas, 1811</t>
  </si>
  <si>
    <t>Aigle criard</t>
  </si>
  <si>
    <t>A091</t>
  </si>
  <si>
    <t>Aquila chrysaetos</t>
  </si>
  <si>
    <t>Aquila chrysaetos (Linnaeus, 1758)</t>
  </si>
  <si>
    <t>Aigle royal</t>
  </si>
  <si>
    <t>A092</t>
  </si>
  <si>
    <t>Hieraaetus pennatus</t>
  </si>
  <si>
    <t>Hieraaetus pennatus (Gmelin, 1788)</t>
  </si>
  <si>
    <t>Aigle botté</t>
  </si>
  <si>
    <t>A093</t>
  </si>
  <si>
    <t>Hieraaetus fasciatus</t>
  </si>
  <si>
    <t>Hieraaetus fasciatus (Vieillot, 1822)</t>
  </si>
  <si>
    <t>Aigle de Bonelli</t>
  </si>
  <si>
    <t>A094</t>
  </si>
  <si>
    <t>Pandion haliaetus</t>
  </si>
  <si>
    <t>Pandion haliaetus (Linnaeus, 1758)</t>
  </si>
  <si>
    <t>Balbuzard pêcheur</t>
  </si>
  <si>
    <t>A095</t>
  </si>
  <si>
    <t>Falco naumanni</t>
  </si>
  <si>
    <t>Falco naumanni Fleischer, 1818</t>
  </si>
  <si>
    <t>Faucon crécerellette</t>
  </si>
  <si>
    <t>A097</t>
  </si>
  <si>
    <t>Falco vespertinus</t>
  </si>
  <si>
    <t>Falco vespertinus Linnaeus, 1766</t>
  </si>
  <si>
    <t>Faucon kobez</t>
  </si>
  <si>
    <t>A098</t>
  </si>
  <si>
    <t>Falco columbarius</t>
  </si>
  <si>
    <t>Falco columbarius Linnaeus, 1758</t>
  </si>
  <si>
    <t>Faucon émerillon</t>
  </si>
  <si>
    <t>A100</t>
  </si>
  <si>
    <t>Falco eleonorae</t>
  </si>
  <si>
    <t>Falco eleonorae Géné, 1839</t>
  </si>
  <si>
    <t>Faucon d'Eléonore</t>
  </si>
  <si>
    <t>A103</t>
  </si>
  <si>
    <t>Falco peregrinus</t>
  </si>
  <si>
    <t>Falco peregrinus Tunstall, 1771</t>
  </si>
  <si>
    <t>Faucon pèlerin</t>
  </si>
  <si>
    <t>A104</t>
  </si>
  <si>
    <t>Tetrastes bonasia</t>
  </si>
  <si>
    <t>Bonasa bonasia (Linnaeus, 1758)</t>
  </si>
  <si>
    <t>Gélinotte des bois</t>
  </si>
  <si>
    <t>A108</t>
  </si>
  <si>
    <t>Tetrao urogallus</t>
  </si>
  <si>
    <t>Tetrao urogallus Linnaeus, 1758</t>
  </si>
  <si>
    <t>Grand Tétras</t>
  </si>
  <si>
    <t>A119</t>
  </si>
  <si>
    <t>Porzana porzana</t>
  </si>
  <si>
    <t>Porzana porzana (Linnaeus, 1766)</t>
  </si>
  <si>
    <t>Marouette ponctuée</t>
  </si>
  <si>
    <t>A120</t>
  </si>
  <si>
    <t>Porzana parva</t>
  </si>
  <si>
    <t>Porzana parva (Scopoli, 1769)</t>
  </si>
  <si>
    <t>Marouette poussin</t>
  </si>
  <si>
    <t>A121</t>
  </si>
  <si>
    <t>Porzana pusilla</t>
  </si>
  <si>
    <t>Porzana pusilla (Pallas, 1776)</t>
  </si>
  <si>
    <t>Marouette de Baillon</t>
  </si>
  <si>
    <t>A122</t>
  </si>
  <si>
    <t>Crex crex</t>
  </si>
  <si>
    <t>Crex crex (Linnaeus, 1758)</t>
  </si>
  <si>
    <t>Râle des genêts</t>
  </si>
  <si>
    <t>A124</t>
  </si>
  <si>
    <t>Porphyrio porphyrio</t>
  </si>
  <si>
    <t>Porphyrio porphyrio (Linnaeus, 1758)</t>
  </si>
  <si>
    <t>Poule sultane, Talève sultane, Porphyrion bleu</t>
  </si>
  <si>
    <t>A127</t>
  </si>
  <si>
    <t>Grus grus</t>
  </si>
  <si>
    <t>Grus grus (Linnaeus, 1758)</t>
  </si>
  <si>
    <t>Grue cendrée</t>
  </si>
  <si>
    <t>A128</t>
  </si>
  <si>
    <t>Tetrax tetrax</t>
  </si>
  <si>
    <t>Tetrax tetrax (Linnaeus, 1758)</t>
  </si>
  <si>
    <t>Outarde canepetière</t>
  </si>
  <si>
    <t>A131</t>
  </si>
  <si>
    <t>Himantopus himantopus</t>
  </si>
  <si>
    <t>Himantopus himantopus (Linnaeus, 1758)</t>
  </si>
  <si>
    <t>Echasse blanche</t>
  </si>
  <si>
    <t>A132</t>
  </si>
  <si>
    <t>Recurvirostra avosetta</t>
  </si>
  <si>
    <t>Recurvirostra avosetta Linnaeus, 1758</t>
  </si>
  <si>
    <t>Avocette élégante</t>
  </si>
  <si>
    <t>A133</t>
  </si>
  <si>
    <t>Burhinus oedicnemus</t>
  </si>
  <si>
    <t>Burhinus oedicnemus (Linnaeus, 1758)</t>
  </si>
  <si>
    <t>Oedicnème criard</t>
  </si>
  <si>
    <t>A135</t>
  </si>
  <si>
    <t>Glareola pratincola</t>
  </si>
  <si>
    <t>Glareola pratincola (Linnaeus, 1766)</t>
  </si>
  <si>
    <t>Glaréole à collier</t>
  </si>
  <si>
    <t>A138</t>
  </si>
  <si>
    <t>Charadrius alexandrinus</t>
  </si>
  <si>
    <t>Charadrius alexandrinus Linnaeus, 1758</t>
  </si>
  <si>
    <t>Gravelot à collier interrompu, Gravelot de Kent</t>
  </si>
  <si>
    <t>A139</t>
  </si>
  <si>
    <t>Charadrius morinellus</t>
  </si>
  <si>
    <t>Charadrius morinellus Linnaeus, 1758</t>
  </si>
  <si>
    <t>Pluvier guignard</t>
  </si>
  <si>
    <t>A140</t>
  </si>
  <si>
    <t>Pluvialis apricaria</t>
  </si>
  <si>
    <t>Pluvialis apricaria (Linnaeus, 1758)</t>
  </si>
  <si>
    <t>Pluvier doré</t>
  </si>
  <si>
    <t>A151</t>
  </si>
  <si>
    <t>Philomachus pugnax</t>
  </si>
  <si>
    <t>Philomachus pugnax (Linnaeus, 1758)</t>
  </si>
  <si>
    <t>Chevalier combattant, Combattant varié</t>
  </si>
  <si>
    <t>A157</t>
  </si>
  <si>
    <t>Limosa lapponica</t>
  </si>
  <si>
    <t>Limosa lapponica (Linnaeus, 1758)</t>
  </si>
  <si>
    <t>Barge rousse</t>
  </si>
  <si>
    <t>A166</t>
  </si>
  <si>
    <t>Tringa glareola</t>
  </si>
  <si>
    <t>Tringa glareola Linnaeus, 1758</t>
  </si>
  <si>
    <t>Chevalier sylvain</t>
  </si>
  <si>
    <t>A170</t>
  </si>
  <si>
    <t>Phalaropus lobatus</t>
  </si>
  <si>
    <t>Phalaropus lobatus (Linnaeus, 1758)</t>
  </si>
  <si>
    <t>Phalarope à bec étroit</t>
  </si>
  <si>
    <t>A176</t>
  </si>
  <si>
    <t>Larus melanocephalus</t>
  </si>
  <si>
    <t>Larus melanocephalus Temminck, 1820</t>
  </si>
  <si>
    <t>Mouette mélanocéphale</t>
  </si>
  <si>
    <t>A177</t>
  </si>
  <si>
    <t>Larus minutus</t>
  </si>
  <si>
    <t>Larus minutus Pallas, 1776</t>
  </si>
  <si>
    <t>Mouette pygmée</t>
  </si>
  <si>
    <t>A180</t>
  </si>
  <si>
    <t>Larus genei</t>
  </si>
  <si>
    <t>Larus genei Brême, 1839</t>
  </si>
  <si>
    <t>Goéland railleur</t>
  </si>
  <si>
    <t>A181</t>
  </si>
  <si>
    <t>Larus audouinii</t>
  </si>
  <si>
    <t>Larus audouinii Payraudeau, 1826</t>
  </si>
  <si>
    <t>Goéland d'Audouin</t>
  </si>
  <si>
    <t>A189</t>
  </si>
  <si>
    <t>Sterna nilotica</t>
  </si>
  <si>
    <t>Sterna nilotica Gmelin, 1789</t>
  </si>
  <si>
    <t>Sterne hansel</t>
  </si>
  <si>
    <t>A190</t>
  </si>
  <si>
    <t>Sterna caspia</t>
  </si>
  <si>
    <t>Sterna caspia Pallas, 1770</t>
  </si>
  <si>
    <t>Sterne caspienne</t>
  </si>
  <si>
    <t>A191</t>
  </si>
  <si>
    <t>Sterna sandvicensis</t>
  </si>
  <si>
    <t>Sterna sandvicensis Latham, 1787</t>
  </si>
  <si>
    <t>Sterne caugek</t>
  </si>
  <si>
    <t>A192</t>
  </si>
  <si>
    <t>Sterna dougallii</t>
  </si>
  <si>
    <t>Sterna dougallii Montagu, 1813</t>
  </si>
  <si>
    <t>Sterne de Dougall</t>
  </si>
  <si>
    <t>A193</t>
  </si>
  <si>
    <t>Sterna hirundo</t>
  </si>
  <si>
    <t>Sterna hirundo Linnaeus, 1758</t>
  </si>
  <si>
    <t>Sterne pierregarin</t>
  </si>
  <si>
    <t>A194</t>
  </si>
  <si>
    <t>Sterna paradisaea</t>
  </si>
  <si>
    <t>Sterna paradisaea Pontoppidan, 1763</t>
  </si>
  <si>
    <t>Sterne arctique</t>
  </si>
  <si>
    <t>A195</t>
  </si>
  <si>
    <t>Sterna albifrons</t>
  </si>
  <si>
    <t>Sterna albifrons Pallas, 1764</t>
  </si>
  <si>
    <t>Sterne naine</t>
  </si>
  <si>
    <t>A196</t>
  </si>
  <si>
    <t>Chlidonias hybrida</t>
  </si>
  <si>
    <t>Chlidonias hybridus (Pallas, 1811)</t>
  </si>
  <si>
    <t>Guifette moustac</t>
  </si>
  <si>
    <t>A197</t>
  </si>
  <si>
    <t>Chlidonias niger</t>
  </si>
  <si>
    <t>Chlidonias niger (Linnaeus, 1758)</t>
  </si>
  <si>
    <t>Guifette noire</t>
  </si>
  <si>
    <t>A205</t>
  </si>
  <si>
    <t>Pterocles alchata</t>
  </si>
  <si>
    <t>Pterocles alchata (Linnaeus, 1758)</t>
  </si>
  <si>
    <t>Ganga cata</t>
  </si>
  <si>
    <t>A215</t>
  </si>
  <si>
    <t>Bubo bubo</t>
  </si>
  <si>
    <t>Bubo bubo (Linnaeus, 1758)</t>
  </si>
  <si>
    <t>Grand-duc d'Europe</t>
  </si>
  <si>
    <t>A217</t>
  </si>
  <si>
    <t>Glaucidium passerinum</t>
  </si>
  <si>
    <t>Glaucidium passerinum (Linnaeus, 1758)</t>
  </si>
  <si>
    <t>Chouette chevêchette, Chevêchette d'Europe</t>
  </si>
  <si>
    <t>A222</t>
  </si>
  <si>
    <t>Asio flammeus</t>
  </si>
  <si>
    <t>Asio flammeus (Pontoppidan, 1763)</t>
  </si>
  <si>
    <t>Hibou des marais</t>
  </si>
  <si>
    <t>A223</t>
  </si>
  <si>
    <t>Aegolius funereus</t>
  </si>
  <si>
    <t>Aegolius funereus (Linnaeus, 1758)</t>
  </si>
  <si>
    <t>Nyctale de Tengmalm, Chouette de Tengmalm</t>
  </si>
  <si>
    <t>A224</t>
  </si>
  <si>
    <t>Caprimulgus europaeus</t>
  </si>
  <si>
    <t>Caprimulgus europaeus Linnaeus, 1758</t>
  </si>
  <si>
    <t>Engoulevent d'Europe</t>
  </si>
  <si>
    <t>A229</t>
  </si>
  <si>
    <t>Alcedo atthis</t>
  </si>
  <si>
    <t>Alcedo atthis (Linnaeus, 1758)</t>
  </si>
  <si>
    <t>Martin-pêcheur d'Europe</t>
  </si>
  <si>
    <t>A231</t>
  </si>
  <si>
    <t>Coracias garrulus</t>
  </si>
  <si>
    <t>Coracias garrulus Linnaeus, 1758</t>
  </si>
  <si>
    <t>Rollier d'Europe</t>
  </si>
  <si>
    <t>A234</t>
  </si>
  <si>
    <t>Picus canus</t>
  </si>
  <si>
    <t>Picus canus Gmelin, 1788</t>
  </si>
  <si>
    <t>Pic cendré</t>
  </si>
  <si>
    <t>A236</t>
  </si>
  <si>
    <t>Dryocopus martius</t>
  </si>
  <si>
    <t>Dryocopus martius (Linnaeus, 1758)</t>
  </si>
  <si>
    <t>Pic noir</t>
  </si>
  <si>
    <t>A238</t>
  </si>
  <si>
    <t>Dendrocopos medius</t>
  </si>
  <si>
    <t>Dendrocopos medius (Linnaeus, 1758)</t>
  </si>
  <si>
    <t>Pic mar</t>
  </si>
  <si>
    <t>A239</t>
  </si>
  <si>
    <t>Dendrocopos leucotos</t>
  </si>
  <si>
    <t>Dendrocopos leucotos (Bechstein, 1803)</t>
  </si>
  <si>
    <t>Pic à dos blanc</t>
  </si>
  <si>
    <t>A241</t>
  </si>
  <si>
    <t>Picoides tridactylus</t>
  </si>
  <si>
    <t>Picoides tridactylus (Linnaeus, 1758)</t>
  </si>
  <si>
    <t>Pic tridactyle</t>
  </si>
  <si>
    <t>A242</t>
  </si>
  <si>
    <t>Melanocorypha calandra</t>
  </si>
  <si>
    <t>Melanocorypha calandra (Linnaeus, 1766)</t>
  </si>
  <si>
    <t>Alouette calandre</t>
  </si>
  <si>
    <t>A243</t>
  </si>
  <si>
    <t>Calandrella brachydactyla</t>
  </si>
  <si>
    <t>Calandrella brachydactyla (Leisler, 1814)</t>
  </si>
  <si>
    <t>Alouette calandrelle</t>
  </si>
  <si>
    <t>A245</t>
  </si>
  <si>
    <t>Galerida theklae</t>
  </si>
  <si>
    <t>Galerida theklae (C. L. Brehm, 1858)</t>
  </si>
  <si>
    <t>Cochevis de Thékla</t>
  </si>
  <si>
    <t>A246</t>
  </si>
  <si>
    <t>Lullula arborea</t>
  </si>
  <si>
    <t>Lullula arborea (Linnaeus, 1758)</t>
  </si>
  <si>
    <t>Alouette lulu</t>
  </si>
  <si>
    <t>A255</t>
  </si>
  <si>
    <t>Anthus campestris</t>
  </si>
  <si>
    <t>Anthus campestris (Linnaeus, 1758)</t>
  </si>
  <si>
    <t>Pipit rousseline</t>
  </si>
  <si>
    <t>A272</t>
  </si>
  <si>
    <t>Luscinia svecica</t>
  </si>
  <si>
    <t>Luscinia svecica (Linnaeus, 1758)</t>
  </si>
  <si>
    <t>Gorgebleue à miroir</t>
  </si>
  <si>
    <t>A293</t>
  </si>
  <si>
    <t>Acrocephalus melanopogon</t>
  </si>
  <si>
    <t>Acrocephalus melanopogon (Temminck, 1823)</t>
  </si>
  <si>
    <t>Lusciniole à moustaches</t>
  </si>
  <si>
    <t>A294</t>
  </si>
  <si>
    <t>Acrocephalus paludicola</t>
  </si>
  <si>
    <t>Acrocephalus paludicola (Vieillot, 1817)</t>
  </si>
  <si>
    <t>Phragmite aquatique</t>
  </si>
  <si>
    <t>A301</t>
  </si>
  <si>
    <t>Sylvia sarda</t>
  </si>
  <si>
    <t>Sylvia sarda Temminck, 1820</t>
  </si>
  <si>
    <t>Fauvette sarde</t>
  </si>
  <si>
    <t>A302</t>
  </si>
  <si>
    <t>Sylvia undata</t>
  </si>
  <si>
    <t>Sylvia undata (Boddaert, 1783)</t>
  </si>
  <si>
    <t>Fauvette pitchou</t>
  </si>
  <si>
    <t>A321</t>
  </si>
  <si>
    <t>Ficedula albicollis</t>
  </si>
  <si>
    <t>Ficedula albicollis (Temminck, 1815)</t>
  </si>
  <si>
    <t>Gobemouche à collier</t>
  </si>
  <si>
    <t>A331</t>
  </si>
  <si>
    <t>Sitta whiteheadi</t>
  </si>
  <si>
    <t>Sitta whiteheadi Sharpe, 1884</t>
  </si>
  <si>
    <t>Sittelle corse</t>
  </si>
  <si>
    <t>A338</t>
  </si>
  <si>
    <t>Lanius collurio</t>
  </si>
  <si>
    <t>Lanius collurio Linnaeus, 1758</t>
  </si>
  <si>
    <t>Pie-grièche écorcheur</t>
  </si>
  <si>
    <t>A339</t>
  </si>
  <si>
    <t>Lanius minor</t>
  </si>
  <si>
    <t>Lanius minor Gmelin, 1788</t>
  </si>
  <si>
    <t>Pie-grièche à poitrine rose</t>
  </si>
  <si>
    <t>A346</t>
  </si>
  <si>
    <t>Pyrrhocorax pyrrhocorax</t>
  </si>
  <si>
    <t>Pyrrhocorax pyrrhocorax (Linnaeus, 1758)</t>
  </si>
  <si>
    <t>Crave à bec rouge</t>
  </si>
  <si>
    <t>A379</t>
  </si>
  <si>
    <t>Emberiza hortulana</t>
  </si>
  <si>
    <t>Emberiza hortulana Linnaeus, 1758</t>
  </si>
  <si>
    <t>Bruant ortolan</t>
  </si>
  <si>
    <t>A384</t>
  </si>
  <si>
    <t>Puffinus mauretanicus</t>
  </si>
  <si>
    <t>Puffinus mauretanicus Lowe, 1921</t>
  </si>
  <si>
    <t>Puffin des Baléares</t>
  </si>
  <si>
    <t>A392</t>
  </si>
  <si>
    <t>Phalacrocorax aristotelis desmarestii</t>
  </si>
  <si>
    <t>Phalacrocorax aristotelis desmarestii (Payraudeau, 1826)</t>
  </si>
  <si>
    <t>Cormoran huppé de Méditerranée, Cormoran de Desmarest</t>
  </si>
  <si>
    <t>A399</t>
  </si>
  <si>
    <t>Elanus caeruleus</t>
  </si>
  <si>
    <t>Elanus caeruleus (Desfontaines, 1789)</t>
  </si>
  <si>
    <t>Elanion blanc</t>
  </si>
  <si>
    <t>A400</t>
  </si>
  <si>
    <t>Accipiter gentilis arrigonii</t>
  </si>
  <si>
    <t>Accipiter gentilis arrigonii (Kleinschmidt, 1903)</t>
  </si>
  <si>
    <t>Autour des palombes (ssp. de Corse)</t>
  </si>
  <si>
    <t>A407</t>
  </si>
  <si>
    <t>Lagopus mutus pyrenaicus</t>
  </si>
  <si>
    <t>Lagopus mutus helveticus (Thienemann, 1829)</t>
  </si>
  <si>
    <t>Lagopède des Pyrénées</t>
  </si>
  <si>
    <t>A408</t>
  </si>
  <si>
    <t>Lagopus mutus helveticus</t>
  </si>
  <si>
    <t>Lagopus mutus pyrenaicus Hartert, 1921</t>
  </si>
  <si>
    <t>Lagopède des Alpes</t>
  </si>
  <si>
    <t>A409</t>
  </si>
  <si>
    <t>Tetrao tetrix tetrix</t>
  </si>
  <si>
    <t>Tetrao tetrix Linnaeus, 1758</t>
  </si>
  <si>
    <t>Tétras lyre</t>
  </si>
  <si>
    <t>A412</t>
  </si>
  <si>
    <t>Alectoris graeca saxatilis</t>
  </si>
  <si>
    <t>Alectoris graeca (Meisner, 1804)</t>
  </si>
  <si>
    <t>Perdrix bartavelle</t>
  </si>
  <si>
    <t>A415</t>
  </si>
  <si>
    <t>Perdix perdix hispaniensis</t>
  </si>
  <si>
    <t>Perdix perdix hispaniensis Reichenow, 1892</t>
  </si>
  <si>
    <t>Perdrix grise de montagne</t>
  </si>
  <si>
    <t>A464</t>
  </si>
  <si>
    <t>Puffinus yelkouan</t>
  </si>
  <si>
    <t>Puffinus yelkouan (Acerbi, 1827)</t>
  </si>
  <si>
    <t>Puffin yelkouan</t>
  </si>
  <si>
    <t>Oiseaux migrateurs hors annexe I retenus pour la France</t>
  </si>
  <si>
    <t>A004</t>
  </si>
  <si>
    <t>Tachybaptus ruficollis</t>
  </si>
  <si>
    <t>Tachybaptus ruficollis (Pallas, 1764)</t>
  </si>
  <si>
    <t xml:space="preserve">Grèbe castagneux    </t>
  </si>
  <si>
    <t>A005</t>
  </si>
  <si>
    <t>Podiceps cristatus</t>
  </si>
  <si>
    <t>Podiceps cristatus (Linnaeus, 1758)</t>
  </si>
  <si>
    <t xml:space="preserve">Grèbe huppé    </t>
  </si>
  <si>
    <t>A006</t>
  </si>
  <si>
    <t>Podiceps grisegena</t>
  </si>
  <si>
    <t>Podiceps grisegena (Boddaert, 1783)</t>
  </si>
  <si>
    <t xml:space="preserve">Grèbe jougris    </t>
  </si>
  <si>
    <t>A008</t>
  </si>
  <si>
    <t>Podiceps nigricollis</t>
  </si>
  <si>
    <t>Podiceps nigricollis Brehm, 1831</t>
  </si>
  <si>
    <t xml:space="preserve">Grèbe à cou noir  </t>
  </si>
  <si>
    <t>A009</t>
  </si>
  <si>
    <t>Fulmarus glacialis</t>
  </si>
  <si>
    <t>Fulmarus glacialis (Linnaeus, 1761)</t>
  </si>
  <si>
    <t xml:space="preserve">Pétrel fulmar ; Fulmar boreal </t>
  </si>
  <si>
    <t>A011</t>
  </si>
  <si>
    <t>Puffinus gravis</t>
  </si>
  <si>
    <t>Puffinus gravis (O'Reilly, 1818)</t>
  </si>
  <si>
    <t xml:space="preserve">Puffin majeur    </t>
  </si>
  <si>
    <t>A012</t>
  </si>
  <si>
    <t>Puffinus griseus</t>
  </si>
  <si>
    <t>Puffinus griseus (Gmelin, 1789)</t>
  </si>
  <si>
    <t xml:space="preserve">Puffin fuligineux    </t>
  </si>
  <si>
    <t>A013</t>
  </si>
  <si>
    <t>Puffinus puffinus</t>
  </si>
  <si>
    <t>Puffinus puffinus (Brünnich, 1764)</t>
  </si>
  <si>
    <t xml:space="preserve">Puffin des anglais   </t>
  </si>
  <si>
    <t>A016</t>
  </si>
  <si>
    <t>Morus bassanus</t>
  </si>
  <si>
    <t>Morus bassanus (Linnaeus, 1758)</t>
  </si>
  <si>
    <t xml:space="preserve">Fou de Bassan   </t>
  </si>
  <si>
    <t>A017</t>
  </si>
  <si>
    <t>Phalacrocorax carbo</t>
  </si>
  <si>
    <t>Phalacrocorax carbo (Linnaeus, 1758)</t>
  </si>
  <si>
    <t xml:space="preserve">Grand Cormoran    </t>
  </si>
  <si>
    <t>A018</t>
  </si>
  <si>
    <t>Phalacrocorax aristotelis</t>
  </si>
  <si>
    <t>Phalacrocorax aristotelis (Linnaeus, 1761)</t>
  </si>
  <si>
    <t xml:space="preserve">Cormoran huppé    </t>
  </si>
  <si>
    <t>A025</t>
  </si>
  <si>
    <t>Bubulcus ibis</t>
  </si>
  <si>
    <t>Bubulcus ibis (Linnaeus, 1758)</t>
  </si>
  <si>
    <t xml:space="preserve">Héron garde-boeufs    </t>
  </si>
  <si>
    <t>A028</t>
  </si>
  <si>
    <t>Ardea cinerea</t>
  </si>
  <si>
    <t>Ardea cinerea Linnaeus, 1758</t>
  </si>
  <si>
    <t xml:space="preserve">Héron cendré    </t>
  </si>
  <si>
    <t>A036</t>
  </si>
  <si>
    <t>Cygnus olor</t>
  </si>
  <si>
    <t>Cygnus olor (Gmelin, 1803)</t>
  </si>
  <si>
    <t xml:space="preserve">Cygne tuberculé ; Cygne muet </t>
  </si>
  <si>
    <t>A039</t>
  </si>
  <si>
    <t>Anser fabalis</t>
  </si>
  <si>
    <t>Anser fabalis (Latham, 1787)</t>
  </si>
  <si>
    <t xml:space="preserve">Oie des moissons   </t>
  </si>
  <si>
    <t>A041</t>
  </si>
  <si>
    <t>Anser albifrons</t>
  </si>
  <si>
    <t>Anser albifrons (Scopoli, 1769)</t>
  </si>
  <si>
    <t xml:space="preserve">Oie rieuse    </t>
  </si>
  <si>
    <t>A043</t>
  </si>
  <si>
    <t>Anser anser</t>
  </si>
  <si>
    <t>Anser anser (Linnaeus, 1758)</t>
  </si>
  <si>
    <t xml:space="preserve">Oie cendrée    </t>
  </si>
  <si>
    <t>A046</t>
  </si>
  <si>
    <t>Branta bernicla</t>
  </si>
  <si>
    <t>Branta bernicla (Linnaeus, 1758)</t>
  </si>
  <si>
    <t xml:space="preserve">Bernache cravant    </t>
  </si>
  <si>
    <t>A048</t>
  </si>
  <si>
    <t>Tadorna tadorna</t>
  </si>
  <si>
    <t>Tadorna tadorna (Linnaeus, 1758)</t>
  </si>
  <si>
    <t xml:space="preserve">Tadorne de Belon   </t>
  </si>
  <si>
    <t>A050</t>
  </si>
  <si>
    <t>Anas penelope</t>
  </si>
  <si>
    <t>Anas penelope Linnaeus, 1758</t>
  </si>
  <si>
    <t xml:space="preserve">Canard siffleur    </t>
  </si>
  <si>
    <t>A051</t>
  </si>
  <si>
    <t>Anas strepera</t>
  </si>
  <si>
    <t>Anas strepera Linnaeus, 1758</t>
  </si>
  <si>
    <t xml:space="preserve">Canard chipeau    </t>
  </si>
  <si>
    <t>A052</t>
  </si>
  <si>
    <t>Anas crecca</t>
  </si>
  <si>
    <t>Anas crecca Linnaeus, 1758</t>
  </si>
  <si>
    <t xml:space="preserve">Sarcelle d'hiver    </t>
  </si>
  <si>
    <t>A053</t>
  </si>
  <si>
    <t>Anas platyrhynchos</t>
  </si>
  <si>
    <t>Anas platyrhynchos Linnaeus, 1758</t>
  </si>
  <si>
    <t xml:space="preserve">Canard colvert    </t>
  </si>
  <si>
    <t>A054</t>
  </si>
  <si>
    <t>Anas acuta</t>
  </si>
  <si>
    <t>Anas acuta Linnaeus, 1758</t>
  </si>
  <si>
    <t xml:space="preserve">Canard pilet    </t>
  </si>
  <si>
    <t>A055</t>
  </si>
  <si>
    <t>Anas querquedula</t>
  </si>
  <si>
    <t>Anas querquedula Linnaeus, 1758</t>
  </si>
  <si>
    <t xml:space="preserve">Sarcelle d'été    </t>
  </si>
  <si>
    <t>A056</t>
  </si>
  <si>
    <t>Anas clypeata</t>
  </si>
  <si>
    <t>Anas clypeata Linnaeus, 1758</t>
  </si>
  <si>
    <t xml:space="preserve">Canard souchet    </t>
  </si>
  <si>
    <t>A058</t>
  </si>
  <si>
    <t>Netta rufina</t>
  </si>
  <si>
    <t>Netta rufina (Pallas, 1773)</t>
  </si>
  <si>
    <t xml:space="preserve">Nette rousse    </t>
  </si>
  <si>
    <t>A059</t>
  </si>
  <si>
    <t>Aythya farina</t>
  </si>
  <si>
    <t>Aythya ferina (Linnaeus, 1758)</t>
  </si>
  <si>
    <t xml:space="preserve">Fuligule milouin    </t>
  </si>
  <si>
    <t>A061</t>
  </si>
  <si>
    <t>Aythya fuligula</t>
  </si>
  <si>
    <t>Aythya fuligula (Linnaeus, 1758)</t>
  </si>
  <si>
    <t xml:space="preserve">Fuligule morillon    </t>
  </si>
  <si>
    <t>A062</t>
  </si>
  <si>
    <t>Aythya marila</t>
  </si>
  <si>
    <t>Aythya marila (Linnaeus, 1761)</t>
  </si>
  <si>
    <t xml:space="preserve">Fuligule milouinan    </t>
  </si>
  <si>
    <t>A063</t>
  </si>
  <si>
    <t>Somateria mollissima</t>
  </si>
  <si>
    <t>Somateria mollissima (Linnaeus, 1758)</t>
  </si>
  <si>
    <t xml:space="preserve">Eider à duvet   </t>
  </si>
  <si>
    <t>A064</t>
  </si>
  <si>
    <t>Clangula hyemalis</t>
  </si>
  <si>
    <t>Clangula hyemalis (Linnaeus, 1758)</t>
  </si>
  <si>
    <t>Harelde de Miquelon ; Harelde boréale</t>
  </si>
  <si>
    <t>A065</t>
  </si>
  <si>
    <t>Melanitta nigra</t>
  </si>
  <si>
    <t>Melanitta nigra (Linnaeus, 1758)</t>
  </si>
  <si>
    <t xml:space="preserve">Macreuse noire    </t>
  </si>
  <si>
    <t>A066</t>
  </si>
  <si>
    <t>Melanitta fusca</t>
  </si>
  <si>
    <t>Melanitta fusca (Linnaeus, 1758)</t>
  </si>
  <si>
    <t xml:space="preserve">Macreuse brune    </t>
  </si>
  <si>
    <t>A067</t>
  </si>
  <si>
    <t>Bucephala clangula</t>
  </si>
  <si>
    <t>Bucephala clangula (Linnaeus, 1758)</t>
  </si>
  <si>
    <t xml:space="preserve">Garrot à oeil d'or  </t>
  </si>
  <si>
    <t>A069</t>
  </si>
  <si>
    <t>Mergus serrator</t>
  </si>
  <si>
    <t>Mergus serrator Linnaeus, 1758</t>
  </si>
  <si>
    <t xml:space="preserve">Harle huppé    </t>
  </si>
  <si>
    <t>A070</t>
  </si>
  <si>
    <t>Mergus merganser</t>
  </si>
  <si>
    <t>Mergus merganser Linnaeus, 1758</t>
  </si>
  <si>
    <t xml:space="preserve">Harle bièvre    </t>
  </si>
  <si>
    <t>A118</t>
  </si>
  <si>
    <t>Rallus aquaticus</t>
  </si>
  <si>
    <t>Rallus aquaticus Linnaeus, 1758</t>
  </si>
  <si>
    <t xml:space="preserve">Râle d'eau    </t>
  </si>
  <si>
    <t>A123</t>
  </si>
  <si>
    <t>Gallinula chloropus</t>
  </si>
  <si>
    <t>Gallinula chloropus (Linnaeus, 1758)</t>
  </si>
  <si>
    <t>Poule d'eau ; Gallinule poule d'eau</t>
  </si>
  <si>
    <t>A125</t>
  </si>
  <si>
    <t>Fulica atra</t>
  </si>
  <si>
    <t>Fulica atra Linnaeus, 1758</t>
  </si>
  <si>
    <t xml:space="preserve">Foulque macroule    </t>
  </si>
  <si>
    <t>A130</t>
  </si>
  <si>
    <t>Haematopus ostralegus</t>
  </si>
  <si>
    <t>Haematopus ostralegus Linnaeus, 1758</t>
  </si>
  <si>
    <t xml:space="preserve">Huîtrier pie    </t>
  </si>
  <si>
    <t>A136</t>
  </si>
  <si>
    <t>Charadrius dubius</t>
  </si>
  <si>
    <t>Charadrius dubius Scopoli, 1786</t>
  </si>
  <si>
    <t xml:space="preserve">Petit Gravelot    </t>
  </si>
  <si>
    <t>A137</t>
  </si>
  <si>
    <t>Charadrius hiaticula</t>
  </si>
  <si>
    <t>Charadrius hiaticula Linnaeus, 1758</t>
  </si>
  <si>
    <t xml:space="preserve">Grand Gravelot    </t>
  </si>
  <si>
    <t>A141</t>
  </si>
  <si>
    <t>Pluvialis squatarola</t>
  </si>
  <si>
    <t>Pluvialis squatarola (Linnaeus, 1758)</t>
  </si>
  <si>
    <t xml:space="preserve">Pluvier argenté    </t>
  </si>
  <si>
    <t>A142</t>
  </si>
  <si>
    <t>Vanellus vanellus</t>
  </si>
  <si>
    <t>Vanellus vanellus (Linnaeus, 1758)</t>
  </si>
  <si>
    <t xml:space="preserve">Vanneau huppé    </t>
  </si>
  <si>
    <t>A143</t>
  </si>
  <si>
    <t>Calidris canutus</t>
  </si>
  <si>
    <t>Calidris canutus (Linnaeus, 1758)</t>
  </si>
  <si>
    <t xml:space="preserve">Bécasseau maubèche    </t>
  </si>
  <si>
    <t>A144</t>
  </si>
  <si>
    <t>Calidris alba</t>
  </si>
  <si>
    <t>Calidris alba (Pallas, 1764)</t>
  </si>
  <si>
    <t xml:space="preserve">Bécasseau sanderling    </t>
  </si>
  <si>
    <t>A145</t>
  </si>
  <si>
    <t>Calidris minuta</t>
  </si>
  <si>
    <t>Calidris minuta (Leisler, 1812)</t>
  </si>
  <si>
    <t xml:space="preserve">Bécasseau minute    </t>
  </si>
  <si>
    <t>A146</t>
  </si>
  <si>
    <t>Calidris temminckii</t>
  </si>
  <si>
    <t>Calidris temminckii (Leisler, 1812)</t>
  </si>
  <si>
    <t xml:space="preserve">Bécasseau de Temminck   </t>
  </si>
  <si>
    <t>A147</t>
  </si>
  <si>
    <t>Calidris ferruginea</t>
  </si>
  <si>
    <t>Calidris ferruginea (Pontoppidan, 1763)</t>
  </si>
  <si>
    <t xml:space="preserve">Bécasseau cocorli    </t>
  </si>
  <si>
    <t>A148</t>
  </si>
  <si>
    <t>Calidris maritima</t>
  </si>
  <si>
    <t>Calidris maritima (Brünnich, 1764)</t>
  </si>
  <si>
    <t xml:space="preserve">Bécasseau violet    </t>
  </si>
  <si>
    <t>A149</t>
  </si>
  <si>
    <t>Calidris alpina</t>
  </si>
  <si>
    <t>Calidris alpina (Linnaeus, 1758)</t>
  </si>
  <si>
    <t xml:space="preserve">Bécasseau variable    </t>
  </si>
  <si>
    <t>A152</t>
  </si>
  <si>
    <t>Lymnocryptes minimus</t>
  </si>
  <si>
    <t>Lymnocryptes minimus (Brünnich, 1764)</t>
  </si>
  <si>
    <t xml:space="preserve">Bécassine sourde    </t>
  </si>
  <si>
    <t>A153</t>
  </si>
  <si>
    <t>Gallinago gallinago</t>
  </si>
  <si>
    <t>Gallinago gallinago (Linnaeus, 1758)</t>
  </si>
  <si>
    <t xml:space="preserve">Bécassine des marais   </t>
  </si>
  <si>
    <t>A155</t>
  </si>
  <si>
    <t>Scolopax rusticola</t>
  </si>
  <si>
    <t>Scolopax rusticola Linnaeus, 1758</t>
  </si>
  <si>
    <t xml:space="preserve">Bécasse des bois   </t>
  </si>
  <si>
    <t>A156</t>
  </si>
  <si>
    <t>Limosa limosa</t>
  </si>
  <si>
    <t>Limosa limosa (Linnaeus, 1758)</t>
  </si>
  <si>
    <t xml:space="preserve">Barge à queue noire  </t>
  </si>
  <si>
    <t>A158</t>
  </si>
  <si>
    <t>Numenius phaeopus</t>
  </si>
  <si>
    <t>Numenius phaeopus (Linnaeus, 1758)</t>
  </si>
  <si>
    <t xml:space="preserve">Courlis corlieu    </t>
  </si>
  <si>
    <t>A160</t>
  </si>
  <si>
    <t>Numenius arquata</t>
  </si>
  <si>
    <t>Numenius arquata (Linnaeus, 1758)</t>
  </si>
  <si>
    <t xml:space="preserve">Courlis cendré    </t>
  </si>
  <si>
    <t>A161</t>
  </si>
  <si>
    <t>Tringa erythropus</t>
  </si>
  <si>
    <t>Tringa erythropus (Pallas, 1764)</t>
  </si>
  <si>
    <t xml:space="preserve">Chevalier arlequin    </t>
  </si>
  <si>
    <t>A162</t>
  </si>
  <si>
    <t>Tringa tetanus</t>
  </si>
  <si>
    <t>Tringa totanus (Linnaeus, 1758)</t>
  </si>
  <si>
    <t xml:space="preserve">Chevalier gambette    </t>
  </si>
  <si>
    <t>A164</t>
  </si>
  <si>
    <t>Tringa nebularia</t>
  </si>
  <si>
    <t>Tringa nebularia (Gunnerus, 1767)</t>
  </si>
  <si>
    <t xml:space="preserve">Chevalier aboyeur    </t>
  </si>
  <si>
    <t>A165</t>
  </si>
  <si>
    <t>Tringa ochropus</t>
  </si>
  <si>
    <t>Tringa ochropus Linnaeus, 1758</t>
  </si>
  <si>
    <t xml:space="preserve">Chevalier culblanc    </t>
  </si>
  <si>
    <t>A168</t>
  </si>
  <si>
    <t>Actitis hypoleucos</t>
  </si>
  <si>
    <t>Actitis hypoleucos Linnaeus, 1758</t>
  </si>
  <si>
    <t xml:space="preserve">Chevalier guignette    </t>
  </si>
  <si>
    <t>A169</t>
  </si>
  <si>
    <t>Arenaria interpres</t>
  </si>
  <si>
    <t>Arenaria interpres (Linnaeus, 1758)</t>
  </si>
  <si>
    <t xml:space="preserve">Tournepierre à collier   </t>
  </si>
  <si>
    <t>A171</t>
  </si>
  <si>
    <t>Phalaropus fulicarius</t>
  </si>
  <si>
    <t>Phalaropus fulicarius (Linnaeus, 1758)</t>
  </si>
  <si>
    <t xml:space="preserve">Phalarope à bec large  </t>
  </si>
  <si>
    <t>A172</t>
  </si>
  <si>
    <t>Stercorarius pomarinus</t>
  </si>
  <si>
    <t>Stercorarius pomarinus (Temminck, 1815)</t>
  </si>
  <si>
    <t xml:space="preserve">Labbe pomarin    </t>
  </si>
  <si>
    <t>A173</t>
  </si>
  <si>
    <t>Stercorarius parasiticus</t>
  </si>
  <si>
    <t>Stercorarius parasiticus (Linnaeus, 1758)</t>
  </si>
  <si>
    <t xml:space="preserve">Labbe parasite    </t>
  </si>
  <si>
    <t>A174</t>
  </si>
  <si>
    <t>Stercorarius longicaudus</t>
  </si>
  <si>
    <t>Stercorarius longicaudus Vieillot, 1819</t>
  </si>
  <si>
    <t xml:space="preserve">Labbe à longue queue  </t>
  </si>
  <si>
    <t>A175</t>
  </si>
  <si>
    <t>Catharacta skua</t>
  </si>
  <si>
    <t>Catharacta skua Brünnich, 1764</t>
  </si>
  <si>
    <t xml:space="preserve">Grand Labbe    </t>
  </si>
  <si>
    <t>A178</t>
  </si>
  <si>
    <t>Larus sabini</t>
  </si>
  <si>
    <t>Larus sabini Sabine, 1819</t>
  </si>
  <si>
    <t xml:space="preserve">Mouette de Sabine   </t>
  </si>
  <si>
    <t>A179</t>
  </si>
  <si>
    <t>Larus ridibundus</t>
  </si>
  <si>
    <t>Larus ridibundus Linnaeus, 1766</t>
  </si>
  <si>
    <t xml:space="preserve">Mouette rieuse    </t>
  </si>
  <si>
    <t>A182</t>
  </si>
  <si>
    <t>Larus canus</t>
  </si>
  <si>
    <t>Larus canus Linnaeus, 1758</t>
  </si>
  <si>
    <t xml:space="preserve">Goéland cendré    </t>
  </si>
  <si>
    <t>A183</t>
  </si>
  <si>
    <t>Larus fuscus</t>
  </si>
  <si>
    <t>Larus fuscus Linnaeus, 1758</t>
  </si>
  <si>
    <t xml:space="preserve">Goéland brun    </t>
  </si>
  <si>
    <t>A184</t>
  </si>
  <si>
    <t>Larus argentatus</t>
  </si>
  <si>
    <t>Larus argentatus Pontoppidan, 1763</t>
  </si>
  <si>
    <t xml:space="preserve">Goéland argenté    </t>
  </si>
  <si>
    <t>A187</t>
  </si>
  <si>
    <t>Larus marinus</t>
  </si>
  <si>
    <t>Larus marinus Linnaeus, 1758</t>
  </si>
  <si>
    <t xml:space="preserve">Goéland marin    </t>
  </si>
  <si>
    <t>A188</t>
  </si>
  <si>
    <t>Rissa tridactyla</t>
  </si>
  <si>
    <t>Rissa tridactyla (Linnaeus, 1758)</t>
  </si>
  <si>
    <t xml:space="preserve">Mouette tridactyle    </t>
  </si>
  <si>
    <t>A199</t>
  </si>
  <si>
    <t>Uria aalge</t>
  </si>
  <si>
    <t>Uria aalge (Pontoppidan, 1763)</t>
  </si>
  <si>
    <t xml:space="preserve">Guillemot de Troïl   </t>
  </si>
  <si>
    <t>A200</t>
  </si>
  <si>
    <t>Alca torda</t>
  </si>
  <si>
    <t>Alca torda Linnaeus, 1758</t>
  </si>
  <si>
    <t xml:space="preserve">Pingouin torda ; Petit Pingouin </t>
  </si>
  <si>
    <t>A204</t>
  </si>
  <si>
    <t>Fratercula arctica</t>
  </si>
  <si>
    <t>Fratercula arctica (Linnaeus, 1758)</t>
  </si>
  <si>
    <t xml:space="preserve">Macareux moine    </t>
  </si>
  <si>
    <t>A391</t>
  </si>
  <si>
    <t>Phalacrocorax carbo sinensis</t>
  </si>
  <si>
    <t>Phalacrocorax carbo sinensis (Shaw &amp; Nodder, 1801)</t>
  </si>
  <si>
    <t xml:space="preserve">Grand Cormoran (continental)  </t>
  </si>
  <si>
    <t>A604</t>
  </si>
  <si>
    <t>Larus michahellis</t>
  </si>
  <si>
    <t>Larus michahellis Naumann, 1840</t>
  </si>
  <si>
    <t xml:space="preserve">Goéland leucophée    </t>
  </si>
  <si>
    <t>sélectionner le code dans la liste</t>
  </si>
  <si>
    <t>sélectionner la commune dans la liste déroulante</t>
  </si>
  <si>
    <t>Le code INSEE  s'ajoute automatiquement</t>
  </si>
  <si>
    <t>sélectionner le code action sans la liste déroulante</t>
  </si>
  <si>
    <t>Le libellé de l'action s'ajoute automatiquement une fois le code action renseigné</t>
  </si>
  <si>
    <t>Le libellé du site s'ajoute automatiquement une fois le code action renseigné</t>
  </si>
  <si>
    <t>Etat de conservation</t>
  </si>
  <si>
    <t>Favorable</t>
  </si>
  <si>
    <t>Inconnu</t>
  </si>
  <si>
    <t>Défavorable</t>
  </si>
  <si>
    <t>Défavorable inadéquat / Moyen</t>
  </si>
  <si>
    <t>Ha</t>
  </si>
  <si>
    <t>m²</t>
  </si>
  <si>
    <t>oiseau</t>
  </si>
  <si>
    <t>Liste de référence des espèces (faune et flore) inscrites à l'annexe II DHFF / Annexe I DO retenus pour la France</t>
  </si>
  <si>
    <t>Indicateurs espèces faune et flore</t>
  </si>
  <si>
    <t>Unité d'élément</t>
  </si>
  <si>
    <t>unité</t>
  </si>
  <si>
    <t>mètre linéaire</t>
  </si>
  <si>
    <t>mètre carré</t>
  </si>
  <si>
    <t xml:space="preserve">Numéro du dossier </t>
  </si>
  <si>
    <t>A remplir par l'administration au moment de l'instruction de la demande</t>
  </si>
  <si>
    <t>N° de dossier</t>
  </si>
  <si>
    <t>liste des parcelles séparées d'un point virgule sans espace</t>
  </si>
  <si>
    <t>Site(s) Natura 2000 concerné(s) par la dépense</t>
  </si>
  <si>
    <t>Dénomination du site</t>
  </si>
  <si>
    <t>Dénomination du site (s'ajoute automatiquement après saisie du code site ; tant que possible ventiler les coûts multisites)</t>
  </si>
  <si>
    <t>multisite (si ventilation impossible)</t>
  </si>
  <si>
    <t>Action</t>
  </si>
  <si>
    <t>Convertisseur hectares &gt; mètres carrés</t>
  </si>
  <si>
    <t xml:space="preserve">Notice technique </t>
  </si>
  <si>
    <r>
      <t xml:space="preserve">Date fin de l'action 
</t>
    </r>
    <r>
      <rPr>
        <sz val="10"/>
        <color theme="4" tint="-0.249977111117893"/>
        <rFont val="Arial"/>
        <family val="2"/>
      </rPr>
      <t>(JJ/MM/AAAA)</t>
    </r>
  </si>
  <si>
    <r>
      <t xml:space="preserve">Date début de l'action
</t>
    </r>
    <r>
      <rPr>
        <sz val="10"/>
        <color theme="4" tint="-0.249977111117893"/>
        <rFont val="Arial"/>
        <family val="2"/>
      </rPr>
      <t>(JJ/MM/AAAA)</t>
    </r>
  </si>
  <si>
    <r>
      <t xml:space="preserve">Quantité de l'élément
</t>
    </r>
    <r>
      <rPr>
        <i/>
        <sz val="10"/>
        <color theme="4" tint="-0.249977111117893"/>
        <rFont val="Arial"/>
        <family val="2"/>
      </rPr>
      <t xml:space="preserve">nombre de m² (S), 
nombre d'unités (P) 
nombre de mètre linéaires (L) </t>
    </r>
  </si>
  <si>
    <r>
      <t xml:space="preserve">Id. élément 
</t>
    </r>
    <r>
      <rPr>
        <b/>
        <i/>
        <sz val="10"/>
        <color theme="4" tint="-0.249977111117893"/>
        <rFont val="Arial"/>
        <family val="2"/>
      </rPr>
      <t>(</t>
    </r>
    <r>
      <rPr>
        <i/>
        <sz val="10"/>
        <color theme="4" tint="-0.249977111117893"/>
        <rFont val="Arial"/>
        <family val="2"/>
      </rPr>
      <t>Nom de chaque élément 
surfacique/linéaire /ponctuel (S1…/L1…/P1…)</t>
    </r>
  </si>
  <si>
    <r>
      <t xml:space="preserve">Unité de l'élément 
</t>
    </r>
    <r>
      <rPr>
        <i/>
        <sz val="10"/>
        <color theme="4" tint="-0.249977111117893"/>
        <rFont val="Arial"/>
        <family val="2"/>
      </rPr>
      <t>(S1en m², 
 P1 unité
L1 en ml)</t>
    </r>
  </si>
  <si>
    <r>
      <t xml:space="preserve">Code habitat </t>
    </r>
    <r>
      <rPr>
        <i/>
        <sz val="10"/>
        <color theme="4" tint="-0.249977111117893"/>
        <rFont val="Arial"/>
        <family val="2"/>
      </rPr>
      <t>(Sélectionner ou saisir le code habitat sans *)</t>
    </r>
  </si>
  <si>
    <r>
      <t xml:space="preserve">Libellé habitat
</t>
    </r>
    <r>
      <rPr>
        <sz val="10"/>
        <color theme="4" tint="-0.249977111117893"/>
        <rFont val="Arial"/>
        <family val="2"/>
      </rPr>
      <t>ajout automatique selon code habitat saisi 
(liste des habitats référencés dans l'onglet "Habitat_annexe_I)</t>
    </r>
  </si>
  <si>
    <r>
      <t xml:space="preserve">Surface de l’habitat concerné par l'action, </t>
    </r>
    <r>
      <rPr>
        <b/>
        <sz val="10"/>
        <color rgb="FFFF0000"/>
        <rFont val="Arial"/>
        <family val="2"/>
      </rPr>
      <t>en m²</t>
    </r>
  </si>
  <si>
    <r>
      <t xml:space="preserve">Etat de conservation 
</t>
    </r>
    <r>
      <rPr>
        <i/>
        <sz val="10"/>
        <color theme="4" tint="-0.249977111117893"/>
        <rFont val="Arial"/>
        <family val="2"/>
      </rPr>
      <t>(liste déroulante)</t>
    </r>
  </si>
  <si>
    <r>
      <t>Commentaires</t>
    </r>
    <r>
      <rPr>
        <i/>
        <sz val="14"/>
        <color theme="4" tint="-0.249977111117893"/>
        <rFont val="Arial"/>
        <family val="2"/>
      </rPr>
      <t xml:space="preserve">
</t>
    </r>
    <r>
      <rPr>
        <i/>
        <sz val="10"/>
        <color theme="4" tint="-0.249977111117893"/>
        <rFont val="Arial"/>
        <family val="2"/>
      </rPr>
      <t>Toute observation pouvant être utile à l'instruction , précisant les données  des colonnes précédentes</t>
    </r>
  </si>
  <si>
    <t xml:space="preserve">Commentaires
</t>
  </si>
  <si>
    <t>Toute observation pouvant être utile à l'instruction , précisant les données  des colonnes précédentes</t>
  </si>
  <si>
    <r>
      <t xml:space="preserve">Code espèce
</t>
    </r>
    <r>
      <rPr>
        <i/>
        <sz val="10"/>
        <color theme="4" tint="-0.249977111117893"/>
        <rFont val="Arial"/>
        <family val="2"/>
      </rPr>
      <t>Le code de l'espèce s'ajoute automatiquement une fois le  nom de l'espèce sélectionné</t>
    </r>
  </si>
  <si>
    <r>
      <t xml:space="preserve">Libellé de l'espèce 
</t>
    </r>
    <r>
      <rPr>
        <i/>
        <sz val="10"/>
        <color theme="4" tint="-0.249977111117893"/>
        <rFont val="Arial"/>
        <family val="2"/>
      </rPr>
      <t>(Sélectionner le nom de l'espèce (nom vernaculaire (liste des espèces  Faune -dont oiseaux - et flore référencées dans l'onglet "Especes_DHFF+DO")</t>
    </r>
  </si>
  <si>
    <t xml:space="preserve">Résumé du projet </t>
  </si>
  <si>
    <t xml:space="preserve">Localisation du projet </t>
  </si>
  <si>
    <t>Indicateurs prévisionnels - Localisation du projet</t>
  </si>
  <si>
    <t>Liste des documents précisant la localisation, annexé à la demande</t>
  </si>
  <si>
    <t xml:space="preserve">2. Localisation du projet </t>
  </si>
  <si>
    <t xml:space="preserve">1. Résumé du projet </t>
  </si>
  <si>
    <t>3. Etat des lieux des parcelles</t>
  </si>
  <si>
    <t>Types de protection et d’inventaires (ENS, ZNIEFF…)</t>
  </si>
  <si>
    <t>N° des parcelles concernées</t>
  </si>
  <si>
    <t>Dénomination</t>
  </si>
  <si>
    <t>Autres statuts de reconnaissance et de protection éventuels</t>
  </si>
  <si>
    <t>4. Enjeux et objectifs auxquels doit répondre le projet de contrat, liste des actions mobilisées</t>
  </si>
  <si>
    <t>Enjeu</t>
  </si>
  <si>
    <t xml:space="preserve">Objectifs </t>
  </si>
  <si>
    <t>Enjeux et objectifs du projet de contrat</t>
  </si>
  <si>
    <t>Code ou nom de l’habitat/espèce visé·e</t>
  </si>
  <si>
    <t>Motivation du choix des actions</t>
  </si>
  <si>
    <t>X</t>
  </si>
  <si>
    <t>5. Mode opératoire et calendrier prévisionnels, partenaires envisagés</t>
  </si>
  <si>
    <t xml:space="preserve">Tableau récapitulatif </t>
  </si>
  <si>
    <t>Code de chaque élément surfacique/linéaire /ponctuel (code S1…/L1…/P1…)</t>
  </si>
  <si>
    <t>N° de l’action mobilisée (N01P…)</t>
  </si>
  <si>
    <t>Les parcelles sont-elles susceptibles d’être déclarées à la PAC ?</t>
  </si>
  <si>
    <t>Des recherches d’autres financements ont-elles été faites ? (Préciser)</t>
  </si>
  <si>
    <t xml:space="preserve">Année </t>
  </si>
  <si>
    <t>préciser l'année de la dépense</t>
  </si>
  <si>
    <t>préciser l'année d'engagement de la dépense</t>
  </si>
  <si>
    <t>Décrire à quelles réglementations le projet peut être soumis et les démarches effectuées en conséquence : espèces protégées, loi sur l’eau, code forestier, sites classés…</t>
  </si>
  <si>
    <t>Cas de parcelles intégrées à un ENS : préciser le soutien éventuel des Départements</t>
  </si>
  <si>
    <t>Décrire ici la publicité réglementaire relative aux financements et la communication prévues à propos du projet</t>
  </si>
  <si>
    <t>8. Publicité prévue sur les fonds FEDER et Région / communication sur le projet</t>
  </si>
  <si>
    <t>Critère n°1 : Degré de priorité des habitats ou des espèces ciblé·e·s par le contrat (40 points)</t>
  </si>
  <si>
    <t>Sous-critères</t>
  </si>
  <si>
    <t>Eléments d'appréciation du sous-critère</t>
  </si>
  <si>
    <t>Les habitats et les espèces ciblé·e·s sont-ils/elles prioritaires à l'échelle du site / de la région ?</t>
  </si>
  <si>
    <t>1.2 – Importance de la (des) parcelle(s) ciblée(s) par le projet de contrat pour la conservation ou la restauration des habitats et espèces Natura 2000 vis-à-vis du site concerné</t>
  </si>
  <si>
    <t>La surface d'habitats concernée par le contrat représente-elle une grande proportion de la surface de ces habitats sur le site ? Ces terrains sont-ils stratégiques vis-à-vis des habitats ou des espèces concernées par le contrat sur le site ?</t>
  </si>
  <si>
    <t>Critère n°2 : Ambition, cohérence et pertinence des actions proposées au regard des objectifs visés (30 points)</t>
  </si>
  <si>
    <t>2.1 – Degré de priorité de l’action ou des actions dans le DocOb</t>
  </si>
  <si>
    <t>Evaluer la pertinence du projet tel qu'il est conçu au regard de la priorisation des actions dans le docob, pondéré au regard du poids des actions dans le contrat</t>
  </si>
  <si>
    <t xml:space="preserve">2.2 – Effets attendus sur l’état de conservation des habitats /espèces Natura 2000 à l’échelle de la ou des parcelles concernées et du site </t>
  </si>
  <si>
    <t>Evaluer la pertinence et l'ambition du projet tel qu'il est conçu au regard de sa capacité à réduire ou supprimer les pressions / menaces à l'échelle des parcelles et du site dans son ensemble</t>
  </si>
  <si>
    <t>2.3 – Pertinence et efficience des modalités techniques proposées</t>
  </si>
  <si>
    <t>Evaluer la pertinence des techniques et protocoles choisis et l'efficience des moyens déployés pour atteindre les objectifs du contrat</t>
  </si>
  <si>
    <t>Critère n°3 : Urgence à agir au niveau local (30 points)</t>
  </si>
  <si>
    <t>3.1 – Dynamique de l’habitat ou de l’espèce d’intérêt européen visé(e) par le contrat sur le site</t>
  </si>
  <si>
    <t>Décrire le degré de dynamique des habitats, des populations d’espèces et des milieux concernés par le contrat</t>
  </si>
  <si>
    <t>3.2 – Réactivité sur des espèces invasives ou envahissantes</t>
  </si>
  <si>
    <t>Le contrat consiste-t-il à lutter contre des espèces exotiques invasives ou indigènes envahissantes ? si oui, sont-elles en phase d’installation ou déjà installées ?</t>
  </si>
  <si>
    <t>3.3 – Primo-contractant / propriétaire individuel</t>
  </si>
  <si>
    <t>Êtes-vous un primo-contractant ou un propriétaire individuel ou les deux ?</t>
  </si>
  <si>
    <t>3.4 – Contexte local</t>
  </si>
  <si>
    <t>S'agit-il de parcelles couvertes par des extensions récentes d'un site Natura ? S’agit-il d’un premier contrat sur le site ? Y a-t-il une urgence particulière à mettre en œuvre le projet ? Tout autre élément du contexte local est à préciser ici.</t>
  </si>
  <si>
    <r>
      <t xml:space="preserve">Années d'intervention 
</t>
    </r>
    <r>
      <rPr>
        <i/>
        <sz val="12"/>
        <color theme="4" tint="-0.249977111117893"/>
        <rFont val="Arial"/>
        <family val="2"/>
      </rPr>
      <t>(si plusieurs interventions, lister les années séparées de points virgule sans espace, par exe. : 2025;2026;2028)</t>
    </r>
  </si>
  <si>
    <t>7. Vérifications réglementaires / contrôles croisés</t>
  </si>
  <si>
    <t>6. Réponses aux critères de priorisation indiqués dans l’appel à projets</t>
  </si>
  <si>
    <t>Historique de gestion des parcelles concernées</t>
  </si>
  <si>
    <t xml:space="preserve">Degré de priorisation des habitats et des espèces concernées à l'échelle du site </t>
  </si>
  <si>
    <t xml:space="preserve">cf. critère 1.1 du point "6. Réponses aux critères de priorisation indiqués dans l’appel à projets" ci-dessous </t>
  </si>
  <si>
    <r>
      <t xml:space="preserve">N° de l’action mobilisée </t>
    </r>
    <r>
      <rPr>
        <sz val="10"/>
        <color rgb="FF000000"/>
        <rFont val="Calibri"/>
        <family val="2"/>
      </rPr>
      <t>(N01P;…)</t>
    </r>
  </si>
  <si>
    <t>Indicateurs habitats et espèces par action</t>
  </si>
  <si>
    <t>Décrire précisément les procédés et techniques prévus pour mettre en œuvre de contrat et atteindre les objectifs ; préciser les partenaires techniques éventuels</t>
  </si>
  <si>
    <t>1.1 – Niveau d'enjeu de conservation des habitats ou des espèces Natura 2000 concernés à l'échelle régionale et à l'échelle du site</t>
  </si>
  <si>
    <t>Localisation des parcelles visées par le contrat</t>
  </si>
  <si>
    <t xml:space="preserve">Parcelles cadastrales </t>
  </si>
  <si>
    <t>Propriétaire des parcelles visées</t>
  </si>
  <si>
    <t>Saisir manuellement le nom du propriétaire; 
Dans le cas où le porteur de projet n'est pas propriétaire, il doit être habilité à intervenir sur la parcelle (fournir en justification le mandat, la convention de gestion, etc.)</t>
  </si>
  <si>
    <r>
      <t xml:space="preserve">Les cartes de localisation des parcelles, sur fond IGN et photographie aérienne, sont jointes en </t>
    </r>
    <r>
      <rPr>
        <sz val="11"/>
        <color theme="5" tint="-0.249977111117893"/>
        <rFont val="Arial"/>
        <family val="2"/>
      </rPr>
      <t>annexe (merci de numéroter les annexes)</t>
    </r>
    <r>
      <rPr>
        <sz val="11"/>
        <color rgb="FF008000"/>
        <rFont val="Arial"/>
        <family val="2"/>
      </rPr>
      <t xml:space="preserve"> (type pdf, jpg) ; en complément, les documents cartographiques peuvent être fournis dans un format compatible avec Qgis.
Une copie des extraits cadastraux est jointe en</t>
    </r>
    <r>
      <rPr>
        <sz val="11"/>
        <color rgb="FFFF0000"/>
        <rFont val="Arial"/>
        <family val="2"/>
      </rPr>
      <t xml:space="preserve"> </t>
    </r>
    <r>
      <rPr>
        <sz val="11"/>
        <color theme="5" tint="-0.249977111117893"/>
        <rFont val="Arial"/>
        <family val="2"/>
      </rPr>
      <t>annexe XX.</t>
    </r>
    <r>
      <rPr>
        <sz val="11"/>
        <color rgb="FF008000"/>
        <rFont val="Arial"/>
        <family val="2"/>
      </rPr>
      <t xml:space="preserve">
Une copie des mandats de gestion pour les parcelles dont le porteur de projet n’est pas propriétaire est jointe en</t>
    </r>
    <r>
      <rPr>
        <sz val="11"/>
        <color rgb="FFFF0000"/>
        <rFont val="Arial"/>
        <family val="2"/>
      </rPr>
      <t xml:space="preserve"> </t>
    </r>
    <r>
      <rPr>
        <sz val="11"/>
        <color theme="5" tint="-0.249977111117893"/>
        <rFont val="Arial"/>
        <family val="2"/>
      </rPr>
      <t>annexe XX</t>
    </r>
    <r>
      <rPr>
        <sz val="11"/>
        <color rgb="FF008000"/>
        <rFont val="Arial"/>
        <family val="2"/>
      </rPr>
      <t xml:space="preserve"> afin de vérifier l’éligibilité du projet.</t>
    </r>
  </si>
  <si>
    <r>
      <rPr>
        <i/>
        <sz val="12"/>
        <color theme="5" tint="-0.249977111117893"/>
        <rFont val="Arial"/>
        <family val="2"/>
      </rPr>
      <t>Les données sur les habitats et espèces d’intérêt européen présents / potentiels (lien avec le DocOb) et leur surfaces / nombre ainsi que leur état de conservation doivent être intégrée dans la feuille 'Indicateurs Hab.Esp'. ci-contre</t>
    </r>
    <r>
      <rPr>
        <i/>
        <sz val="12"/>
        <color theme="4" tint="-0.249977111117893"/>
        <rFont val="Arial"/>
        <family val="2"/>
      </rPr>
      <t xml:space="preserve">
Les données seront agrégées par site pour valoriser la contribution du projet à l’échelle du site, dans la notation.</t>
    </r>
  </si>
  <si>
    <t>Colonne1</t>
  </si>
  <si>
    <t>Version 1.2 du 15 décembre 2025</t>
  </si>
  <si>
    <t>Merci de fournir dans le tableau ci-dessous ainsi que dans les deux feuilles suivantes les données sur le projet, les actions contractuelles prévues, les habitats et les espèces concernés. Les cases en jaune doivent faire l'objet d'une saisie manuelle ou d'une sélection dans une liste, les cases grisées se remplissent automatiquement selon les valeurs saisies. Ces données faciliteront l'observation et l'évaluation du dispositif d'aide régionale. Les données actualisées seront demandées dans le formulaire de demande de paiement.</t>
  </si>
  <si>
    <r>
      <t xml:space="preserve">Merci de fournir dans le tableau ci-dessous les données sur la localisation des actions contractuelles prévues. Les cases en jaune doivent faire l'objet d'une saisie manuelle ou de la sélection dans une liste, les cases grisées se remplissent automatiquement selon les valeurs saisies. </t>
    </r>
    <r>
      <rPr>
        <b/>
        <i/>
        <sz val="16"/>
        <color theme="5" tint="-0.249977111117893"/>
        <rFont val="Calibri"/>
        <family val="2"/>
        <scheme val="minor"/>
      </rPr>
      <t>Un plan de localisation fourni en annexe</t>
    </r>
    <r>
      <rPr>
        <b/>
        <sz val="16"/>
        <color theme="1"/>
        <rFont val="Calibri"/>
        <family val="2"/>
        <scheme val="minor"/>
      </rPr>
      <t xml:space="preserve">
Ces données faciliteront l'observation et l'évaluation du dispositif d'aide régionale. Les données actualisées seront demandées dans le formulaire de demandes de paiement.</t>
    </r>
  </si>
  <si>
    <r>
      <t xml:space="preserve">Merci de fournir dans le tableau ci-dessous les données sur les habitats et les espèces concernés par les actions contractuelles prévues. Les cases en jaune doivent faire l'objet d'une saisie manuelle ou de la sélection dans une liste, les cases grisées se remplissent automatiquement selon les valeurs saisies. Ces données faciliteront l'observation et l'évaluation du dispositif d'aide régionale. 
</t>
    </r>
    <r>
      <rPr>
        <b/>
        <i/>
        <sz val="16"/>
        <color theme="5" tint="-0.249977111117893"/>
        <rFont val="Calibri"/>
        <family val="2"/>
        <scheme val="minor"/>
      </rPr>
      <t xml:space="preserve">Un plan des éléments surfaciques / linéaires / ponctuels listés devra être fourni en annexe, ainsi que les fichiers contenant les données géographiques (couche vecteur)
</t>
    </r>
    <r>
      <rPr>
        <i/>
        <sz val="16"/>
        <rFont val="Calibri"/>
        <family val="2"/>
        <scheme val="minor"/>
      </rPr>
      <t>NB : les données actualisées seront demandées dans le formulaire de demandes de paiement.</t>
    </r>
  </si>
  <si>
    <r>
      <t xml:space="preserve">Habitat prioritaire
</t>
    </r>
    <r>
      <rPr>
        <i/>
        <sz val="10"/>
        <color theme="4" tint="-0.249977111117893"/>
        <rFont val="Arial"/>
        <family val="2"/>
      </rPr>
      <t>(si habitat prioritaire dans la Directive (*), sinon laisser vide)</t>
    </r>
  </si>
  <si>
    <r>
      <t xml:space="preserve">Nombre d'interventions
</t>
    </r>
    <r>
      <rPr>
        <i/>
        <sz val="10"/>
        <color theme="4" tint="-0.249977111117893"/>
        <rFont val="Arial"/>
        <family val="2"/>
      </rPr>
      <t>(nb d'intervention(s) prévue(s) sur l'élément dans la durée du contrat )</t>
    </r>
  </si>
  <si>
    <t>Interventions</t>
  </si>
  <si>
    <t xml:space="preserve">Elements concernés </t>
  </si>
  <si>
    <t>Veuillez saisir les champs sur fond jaune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</si>
</sst>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_-* #,##0.00\ _€_-;\-* #,##0.00\ _€_-;_-* &quot;-&quot;??\ _€_-;_-@_-"/>
    <numFmt numFmtId="165" formatCode="#,##0.00\ &quot;€&quot;"/>
    <numFmt numFmtId="166" formatCode="_-* #,##0.00\ [$€-40C]_-;\-* #,##0.00\ [$€-40C]_-;_-* &quot;-&quot;??\ [$€-40C]_-;_-@_-"/>
    <numFmt numFmtId="167" formatCode="0&quot; h&quot;"/>
    <numFmt numFmtId="168" formatCode="dd/mm/yy;@"/>
  </numFmts>
  <fonts count="83">
    <font>
      <sz val="11"/>
      <color theme="1"/>
      <name val="Calibri"/>
      <family val="2"/>
      <scheme val="minor"/>
    </font>
    <font>
      <sz val="11"/>
      <color theme="1"/>
      <name val="Calibri"/>
      <family val="2"/>
      <scheme val="minor"/>
    </font>
    <font>
      <b/>
      <sz val="24"/>
      <color theme="4" tint="-0.249977111117893"/>
      <name val="Arial"/>
      <family val="2"/>
    </font>
    <font>
      <sz val="11"/>
      <color theme="4" tint="-0.249977111117893"/>
      <name val="Calibri"/>
      <family val="2"/>
    </font>
    <font>
      <sz val="10"/>
      <color theme="4" tint="-0.249977111117893"/>
      <name val="Arial"/>
      <family val="2"/>
    </font>
    <font>
      <sz val="11"/>
      <color theme="4" tint="-0.249977111117893"/>
      <name val="Calibri"/>
      <family val="2"/>
      <scheme val="minor"/>
    </font>
    <font>
      <b/>
      <sz val="14"/>
      <color theme="4" tint="-0.249977111117893"/>
      <name val="Arial"/>
      <family val="2"/>
    </font>
    <font>
      <b/>
      <sz val="10"/>
      <color theme="3" tint="0.39997558519241921"/>
      <name val="Arial"/>
      <family val="2"/>
    </font>
    <font>
      <sz val="11"/>
      <color rgb="FF33CCCC"/>
      <name val="Calibri"/>
      <family val="2"/>
    </font>
    <font>
      <sz val="11"/>
      <name val="Calibri"/>
      <family val="2"/>
    </font>
    <font>
      <sz val="10"/>
      <name val="Arial"/>
      <family val="2"/>
    </font>
    <font>
      <b/>
      <sz val="20"/>
      <color theme="4" tint="-0.249977111117893"/>
      <name val="Arial"/>
      <family val="2"/>
    </font>
    <font>
      <u/>
      <sz val="16"/>
      <color rgb="FFFF0000"/>
      <name val="Arial"/>
      <family val="2"/>
    </font>
    <font>
      <b/>
      <sz val="16"/>
      <name val="Arial"/>
      <family val="2"/>
    </font>
    <font>
      <sz val="16"/>
      <name val="Calibri"/>
      <family val="2"/>
    </font>
    <font>
      <b/>
      <sz val="12"/>
      <color theme="4" tint="-0.249977111117893"/>
      <name val="Arial"/>
      <family val="2"/>
    </font>
    <font>
      <sz val="11"/>
      <color theme="1"/>
      <name val="Calibri"/>
      <family val="2"/>
    </font>
    <font>
      <sz val="12"/>
      <color rgb="FF008000"/>
      <name val="Arial"/>
      <family val="2"/>
    </font>
    <font>
      <sz val="14"/>
      <color theme="4" tint="-0.249977111117893"/>
      <name val="Arial"/>
      <family val="2"/>
    </font>
    <font>
      <b/>
      <sz val="12"/>
      <name val="Arial"/>
      <family val="2"/>
    </font>
    <font>
      <sz val="11"/>
      <color theme="4" tint="-0.249977111117893"/>
      <name val="Arial"/>
      <family val="2"/>
    </font>
    <font>
      <sz val="11"/>
      <color rgb="FF008000"/>
      <name val="Arial"/>
      <family val="2"/>
    </font>
    <font>
      <sz val="11"/>
      <name val="Arial"/>
      <family val="2"/>
    </font>
    <font>
      <b/>
      <sz val="11"/>
      <color theme="4" tint="-0.249977111117893"/>
      <name val="Arial"/>
      <family val="2"/>
    </font>
    <font>
      <b/>
      <sz val="12"/>
      <color rgb="FFFF0000"/>
      <name val="Arial"/>
      <family val="2"/>
    </font>
    <font>
      <sz val="12"/>
      <color rgb="FFFF0000"/>
      <name val="Arial"/>
      <family val="2"/>
    </font>
    <font>
      <sz val="12"/>
      <color rgb="FFFF0000"/>
      <name val="Calibri"/>
      <family val="2"/>
    </font>
    <font>
      <sz val="11"/>
      <color rgb="FFFF0000"/>
      <name val="Calibri"/>
      <family val="2"/>
    </font>
    <font>
      <b/>
      <sz val="14"/>
      <name val="Arial"/>
      <family val="2"/>
    </font>
    <font>
      <sz val="12"/>
      <name val="Arial"/>
      <family val="2"/>
    </font>
    <font>
      <b/>
      <sz val="10"/>
      <color theme="4" tint="-0.249977111117893"/>
      <name val="Arial"/>
      <family val="2"/>
    </font>
    <font>
      <b/>
      <sz val="14"/>
      <color theme="4" tint="-0.249977111117893"/>
      <name val="Calibri"/>
      <family val="2"/>
      <scheme val="minor"/>
    </font>
    <font>
      <sz val="12"/>
      <color theme="4" tint="-0.249977111117893"/>
      <name val="Arial"/>
      <family val="2"/>
    </font>
    <font>
      <sz val="11"/>
      <color rgb="FF000000"/>
      <name val="Calibri"/>
      <family val="2"/>
    </font>
    <font>
      <sz val="12"/>
      <color rgb="FFC00000"/>
      <name val="Arial"/>
      <family val="2"/>
    </font>
    <font>
      <sz val="9"/>
      <color theme="4" tint="-0.249977111117893"/>
      <name val="Arial"/>
      <family val="2"/>
    </font>
    <font>
      <i/>
      <sz val="9"/>
      <color theme="4" tint="-0.249977111117893"/>
      <name val="Arial"/>
      <family val="2"/>
    </font>
    <font>
      <sz val="10"/>
      <color rgb="FF000000"/>
      <name val="Arial"/>
      <family val="2"/>
    </font>
    <font>
      <b/>
      <sz val="12"/>
      <color rgb="FF003399"/>
      <name val="Arial"/>
      <family val="2"/>
    </font>
    <font>
      <b/>
      <sz val="14"/>
      <color rgb="FF305496"/>
      <name val="Arial"/>
      <family val="2"/>
    </font>
    <font>
      <b/>
      <sz val="14"/>
      <color theme="1"/>
      <name val="Calibri"/>
      <family val="2"/>
      <scheme val="minor"/>
    </font>
    <font>
      <sz val="14"/>
      <color theme="1"/>
      <name val="Calibri"/>
      <family val="2"/>
      <scheme val="minor"/>
    </font>
    <font>
      <i/>
      <sz val="10"/>
      <color theme="4" tint="-0.249977111117893"/>
      <name val="Arial"/>
      <family val="2"/>
    </font>
    <font>
      <b/>
      <sz val="16"/>
      <color theme="4" tint="-0.249977111117893"/>
      <name val="Arial"/>
      <family val="2"/>
    </font>
    <font>
      <sz val="16"/>
      <color theme="1"/>
      <name val="Calibri"/>
      <family val="2"/>
      <scheme val="minor"/>
    </font>
    <font>
      <sz val="14"/>
      <color rgb="FF008000"/>
      <name val="Arial"/>
      <family val="2"/>
    </font>
    <font>
      <b/>
      <sz val="12"/>
      <color theme="1"/>
      <name val="Arial"/>
      <family val="2"/>
    </font>
    <font>
      <b/>
      <sz val="11"/>
      <color theme="1"/>
      <name val="Calibri"/>
      <family val="2"/>
      <scheme val="minor"/>
    </font>
    <font>
      <b/>
      <i/>
      <sz val="14"/>
      <color theme="4" tint="-0.249977111117893"/>
      <name val="Arial"/>
      <family val="2"/>
    </font>
    <font>
      <b/>
      <sz val="16"/>
      <color theme="1"/>
      <name val="Calibri"/>
      <family val="2"/>
      <scheme val="minor"/>
    </font>
    <font>
      <sz val="10"/>
      <color theme="1"/>
      <name val="Calibri"/>
      <family val="2"/>
      <scheme val="minor"/>
    </font>
    <font>
      <sz val="10"/>
      <color indexed="8"/>
      <name val="Arial"/>
      <family val="2"/>
    </font>
    <font>
      <b/>
      <sz val="12"/>
      <color theme="0"/>
      <name val="Arial"/>
      <family val="2"/>
    </font>
    <font>
      <b/>
      <sz val="10"/>
      <color theme="0"/>
      <name val="Arial"/>
      <family val="2"/>
    </font>
    <font>
      <sz val="8"/>
      <name val="Arial"/>
      <family val="2"/>
    </font>
    <font>
      <i/>
      <sz val="8"/>
      <name val="Arial"/>
      <family val="2"/>
    </font>
    <font>
      <sz val="8"/>
      <color indexed="8"/>
      <name val="Arial"/>
      <family val="2"/>
    </font>
    <font>
      <i/>
      <sz val="8"/>
      <color indexed="8"/>
      <name val="Arial"/>
      <family val="2"/>
    </font>
    <font>
      <i/>
      <sz val="8"/>
      <color theme="1"/>
      <name val="Arial"/>
      <family val="2"/>
    </font>
    <font>
      <b/>
      <sz val="8"/>
      <color indexed="8"/>
      <name val="Arial"/>
      <family val="2"/>
    </font>
    <font>
      <b/>
      <sz val="8"/>
      <name val="Arial"/>
      <family val="2"/>
    </font>
    <font>
      <sz val="10"/>
      <color theme="0"/>
      <name val="Arial"/>
      <family val="2"/>
    </font>
    <font>
      <sz val="8"/>
      <color indexed="8"/>
      <name val="????7??"/>
    </font>
    <font>
      <b/>
      <sz val="10"/>
      <color indexed="8"/>
      <name val="????7??"/>
    </font>
    <font>
      <sz val="8"/>
      <name val="Geneva"/>
    </font>
    <font>
      <i/>
      <sz val="8"/>
      <name val="Geneva"/>
    </font>
    <font>
      <i/>
      <sz val="10"/>
      <name val="Arial"/>
      <family val="2"/>
    </font>
    <font>
      <i/>
      <sz val="11"/>
      <color theme="1"/>
      <name val="Calibri"/>
      <family val="2"/>
      <scheme val="minor"/>
    </font>
    <font>
      <sz val="11"/>
      <color rgb="FFFF0000"/>
      <name val="Calibri"/>
      <family val="2"/>
      <scheme val="minor"/>
    </font>
    <font>
      <b/>
      <i/>
      <sz val="10"/>
      <color theme="4" tint="-0.249977111117893"/>
      <name val="Arial"/>
      <family val="2"/>
    </font>
    <font>
      <b/>
      <sz val="10"/>
      <color rgb="FFFF0000"/>
      <name val="Arial"/>
      <family val="2"/>
    </font>
    <font>
      <i/>
      <sz val="14"/>
      <color theme="4" tint="-0.249977111117893"/>
      <name val="Arial"/>
      <family val="2"/>
    </font>
    <font>
      <i/>
      <sz val="12"/>
      <color theme="4" tint="-0.249977111117893"/>
      <name val="Arial"/>
      <family val="2"/>
    </font>
    <font>
      <sz val="10"/>
      <color rgb="FF000000"/>
      <name val="Calibri"/>
      <family val="2"/>
    </font>
    <font>
      <b/>
      <sz val="12"/>
      <color theme="1"/>
      <name val="Calibri"/>
      <family val="2"/>
      <scheme val="minor"/>
    </font>
    <font>
      <b/>
      <sz val="12"/>
      <color rgb="FF000000"/>
      <name val="Calibri"/>
      <family val="2"/>
      <scheme val="minor"/>
    </font>
    <font>
      <i/>
      <sz val="12"/>
      <color rgb="FF003399"/>
      <name val="Arial"/>
      <family val="2"/>
    </font>
    <font>
      <sz val="11"/>
      <color rgb="FFFF0000"/>
      <name val="Arial"/>
      <family val="2"/>
    </font>
    <font>
      <i/>
      <sz val="12"/>
      <color theme="5" tint="-0.249977111117893"/>
      <name val="Arial"/>
      <family val="2"/>
    </font>
    <font>
      <b/>
      <i/>
      <sz val="16"/>
      <color theme="5" tint="-0.249977111117893"/>
      <name val="Calibri"/>
      <family val="2"/>
      <scheme val="minor"/>
    </font>
    <font>
      <i/>
      <sz val="16"/>
      <name val="Calibri"/>
      <family val="2"/>
      <scheme val="minor"/>
    </font>
    <font>
      <sz val="11"/>
      <color theme="5" tint="-0.249977111117893"/>
      <name val="Arial"/>
      <family val="2"/>
    </font>
    <font>
      <b/>
      <sz val="11"/>
      <color rgb="FF008000"/>
      <name val="Arial"/>
      <family val="2"/>
    </font>
  </fonts>
  <fills count="27">
    <fill>
      <patternFill patternType="none"/>
    </fill>
    <fill>
      <patternFill patternType="gray125"/>
    </fill>
    <fill>
      <patternFill patternType="solid">
        <fgColor rgb="FFFFFF99"/>
        <bgColor rgb="FF000000"/>
      </patternFill>
    </fill>
    <fill>
      <patternFill patternType="solid">
        <fgColor theme="0" tint="-4.9989318521683403E-2"/>
        <bgColor indexed="64"/>
      </patternFill>
    </fill>
    <fill>
      <patternFill patternType="solid">
        <fgColor rgb="FFC0C0C0"/>
        <bgColor rgb="FF000000"/>
      </patternFill>
    </fill>
    <fill>
      <patternFill patternType="solid">
        <fgColor theme="0" tint="-4.9989318521683403E-2"/>
        <bgColor rgb="FF000000"/>
      </patternFill>
    </fill>
    <fill>
      <patternFill patternType="solid">
        <fgColor rgb="FFFFFF99"/>
        <bgColor indexed="64"/>
      </patternFill>
    </fill>
    <fill>
      <patternFill patternType="solid">
        <fgColor rgb="FFFFFFFF"/>
        <bgColor rgb="FFFFFFFF"/>
      </patternFill>
    </fill>
    <fill>
      <patternFill patternType="solid">
        <fgColor rgb="FFFFFF99"/>
        <bgColor rgb="FFFFFF99"/>
      </patternFill>
    </fill>
    <fill>
      <patternFill patternType="solid">
        <fgColor theme="7" tint="0.79998168889431442"/>
        <bgColor rgb="FFFFFF99"/>
      </patternFill>
    </fill>
    <fill>
      <patternFill patternType="solid">
        <fgColor theme="9" tint="0.39997558519241921"/>
        <bgColor rgb="FF000000"/>
      </patternFill>
    </fill>
    <fill>
      <patternFill patternType="solid">
        <fgColor theme="0" tint="-0.3499862666707357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8A0000"/>
        <bgColor indexed="64"/>
      </patternFill>
    </fill>
    <fill>
      <patternFill patternType="solid">
        <fgColor theme="0"/>
        <bgColor indexed="64"/>
      </patternFill>
    </fill>
    <fill>
      <patternFill patternType="solid">
        <fgColor rgb="FF2B441C"/>
        <bgColor indexed="64"/>
      </patternFill>
    </fill>
    <fill>
      <patternFill patternType="solid">
        <fgColor theme="4" tint="-0.499984740745262"/>
        <bgColor indexed="64"/>
      </patternFill>
    </fill>
    <fill>
      <patternFill patternType="solid">
        <fgColor theme="4" tint="-0.499984740745262"/>
        <bgColor indexed="0"/>
      </patternFill>
    </fill>
    <fill>
      <patternFill patternType="solid">
        <fgColor rgb="FF3583C9"/>
        <bgColor indexed="64"/>
      </patternFill>
    </fill>
    <fill>
      <patternFill patternType="solid">
        <fgColor rgb="FF3583C9"/>
        <bgColor indexed="0"/>
      </patternFill>
    </fill>
    <fill>
      <patternFill patternType="solid">
        <fgColor rgb="FF003399"/>
        <bgColor indexed="64"/>
      </patternFill>
    </fill>
    <fill>
      <patternFill patternType="solid">
        <fgColor rgb="FFFFFFCC"/>
        <bgColor indexed="64"/>
      </patternFill>
    </fill>
    <fill>
      <patternFill patternType="solid">
        <fgColor theme="3" tint="0.79998168889431442"/>
        <bgColor indexed="64"/>
      </patternFill>
    </fill>
    <fill>
      <patternFill patternType="solid">
        <fgColor rgb="FF9A0000"/>
        <bgColor indexed="64"/>
      </patternFill>
    </fill>
    <fill>
      <patternFill patternType="solid">
        <fgColor rgb="FFFFFFCC"/>
        <bgColor rgb="FF000000"/>
      </patternFill>
    </fill>
    <fill>
      <patternFill patternType="solid">
        <fgColor rgb="FFBFBFBF"/>
        <bgColor indexed="64"/>
      </patternFill>
    </fill>
  </fills>
  <borders count="9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style="thin">
        <color rgb="FF969696"/>
      </left>
      <right style="thick">
        <color rgb="FF969696"/>
      </right>
      <top style="thin">
        <color rgb="FF969696"/>
      </top>
      <bottom style="thin">
        <color rgb="FF969696"/>
      </bottom>
      <diagonal/>
    </border>
    <border>
      <left/>
      <right style="thin">
        <color rgb="FF969696"/>
      </right>
      <top style="thin">
        <color rgb="FF969696"/>
      </top>
      <bottom style="thin">
        <color rgb="FF969696"/>
      </bottom>
      <diagonal/>
    </border>
    <border>
      <left style="thick">
        <color rgb="FF969696"/>
      </left>
      <right/>
      <top style="thin">
        <color rgb="FF969696"/>
      </top>
      <bottom style="thin">
        <color rgb="FF969696"/>
      </bottom>
      <diagonal/>
    </border>
    <border>
      <left/>
      <right style="thin">
        <color rgb="FF969696"/>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style="thin">
        <color rgb="FF969696"/>
      </right>
      <top style="thin">
        <color rgb="FF969696"/>
      </top>
      <bottom/>
      <diagonal/>
    </border>
    <border>
      <left/>
      <right style="thin">
        <color rgb="FF969696"/>
      </right>
      <top/>
      <bottom style="thin">
        <color rgb="FF969696"/>
      </bottom>
      <diagonal/>
    </border>
    <border>
      <left style="thin">
        <color indexed="64"/>
      </left>
      <right style="thin">
        <color indexed="64"/>
      </right>
      <top/>
      <bottom style="thin">
        <color indexed="64"/>
      </bottom>
      <diagonal/>
    </border>
    <border>
      <left style="thin">
        <color rgb="FF969696"/>
      </left>
      <right style="thin">
        <color rgb="FF969696"/>
      </right>
      <top/>
      <bottom style="thin">
        <color rgb="FF969696"/>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969696"/>
      </left>
      <right style="thin">
        <color rgb="FF969696"/>
      </right>
      <top style="thin">
        <color rgb="FF969696"/>
      </top>
      <bottom/>
      <diagonal/>
    </border>
    <border>
      <left style="thin">
        <color rgb="FF969696"/>
      </left>
      <right style="thin">
        <color rgb="FF969696"/>
      </right>
      <top style="double">
        <color rgb="FF969696"/>
      </top>
      <bottom style="thin">
        <color rgb="FF969696"/>
      </bottom>
      <diagonal/>
    </border>
    <border>
      <left style="medium">
        <color rgb="FF969696"/>
      </left>
      <right style="thin">
        <color rgb="FF969696"/>
      </right>
      <top style="medium">
        <color rgb="FF969696"/>
      </top>
      <bottom style="thin">
        <color rgb="FF969696"/>
      </bottom>
      <diagonal/>
    </border>
    <border>
      <left style="thin">
        <color rgb="FF969696"/>
      </left>
      <right style="medium">
        <color rgb="FF969696"/>
      </right>
      <top style="medium">
        <color rgb="FF969696"/>
      </top>
      <bottom style="thin">
        <color rgb="FF969696"/>
      </bottom>
      <diagonal/>
    </border>
    <border>
      <left style="medium">
        <color rgb="FF969696"/>
      </left>
      <right style="thin">
        <color rgb="FF969696"/>
      </right>
      <top style="thin">
        <color rgb="FF969696"/>
      </top>
      <bottom style="thin">
        <color rgb="FF969696"/>
      </bottom>
      <diagonal/>
    </border>
    <border>
      <left style="thin">
        <color rgb="FF969696"/>
      </left>
      <right style="medium">
        <color rgb="FF969696"/>
      </right>
      <top style="thin">
        <color rgb="FF969696"/>
      </top>
      <bottom style="thin">
        <color rgb="FF969696"/>
      </bottom>
      <diagonal/>
    </border>
    <border>
      <left style="medium">
        <color rgb="FF969696"/>
      </left>
      <right style="thin">
        <color rgb="FF969696"/>
      </right>
      <top style="thin">
        <color rgb="FF969696"/>
      </top>
      <bottom/>
      <diagonal/>
    </border>
    <border>
      <left style="thin">
        <color rgb="FF969696"/>
      </left>
      <right style="medium">
        <color rgb="FF969696"/>
      </right>
      <top style="thin">
        <color rgb="FF969696"/>
      </top>
      <bottom/>
      <diagonal/>
    </border>
    <border>
      <left style="medium">
        <color rgb="FF969696"/>
      </left>
      <right style="thin">
        <color rgb="FF969696"/>
      </right>
      <top style="double">
        <color rgb="FF969696"/>
      </top>
      <bottom style="medium">
        <color rgb="FF969696"/>
      </bottom>
      <diagonal/>
    </border>
    <border>
      <left style="thin">
        <color rgb="FF969696"/>
      </left>
      <right style="medium">
        <color rgb="FF969696"/>
      </right>
      <top style="double">
        <color rgb="FF969696"/>
      </top>
      <bottom style="medium">
        <color rgb="FF969696"/>
      </bottom>
      <diagonal/>
    </border>
    <border>
      <left style="thin">
        <color rgb="FF969696"/>
      </left>
      <right style="thick">
        <color rgb="FF969696"/>
      </right>
      <top style="thin">
        <color rgb="FF969696"/>
      </top>
      <bottom/>
      <diagonal/>
    </border>
    <border>
      <left style="thin">
        <color rgb="FF969696"/>
      </left>
      <right style="thick">
        <color rgb="FF969696"/>
      </right>
      <top style="double">
        <color rgb="FF969696"/>
      </top>
      <bottom style="thin">
        <color rgb="FF969696"/>
      </bottom>
      <diagonal/>
    </border>
    <border>
      <left/>
      <right style="thin">
        <color rgb="FF969696"/>
      </right>
      <top style="double">
        <color rgb="FF969696"/>
      </top>
      <bottom style="thin">
        <color rgb="FF969696"/>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top style="double">
        <color indexed="64"/>
      </top>
      <bottom style="thin">
        <color indexed="64"/>
      </bottom>
      <diagonal/>
    </border>
    <border>
      <left style="thin">
        <color rgb="FF000000"/>
      </left>
      <right style="thin">
        <color rgb="FF000000"/>
      </right>
      <top style="double">
        <color indexed="64"/>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style="thin">
        <color rgb="FF969696"/>
      </left>
      <right style="thin">
        <color rgb="FF969696"/>
      </right>
      <top/>
      <bottom/>
      <diagonal/>
    </border>
    <border>
      <left/>
      <right/>
      <top style="thin">
        <color rgb="FF969696"/>
      </top>
      <bottom style="thin">
        <color rgb="FF969696"/>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rgb="FF969696"/>
      </top>
      <bottom style="medium">
        <color indexed="64"/>
      </bottom>
      <diagonal/>
    </border>
    <border>
      <left style="thin">
        <color rgb="FF969696"/>
      </left>
      <right/>
      <top/>
      <bottom/>
      <diagonal/>
    </border>
    <border>
      <left/>
      <right style="thin">
        <color indexed="64"/>
      </right>
      <top style="thin">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rgb="FF969696"/>
      </right>
      <top style="thin">
        <color indexed="64"/>
      </top>
      <bottom/>
      <diagonal/>
    </border>
    <border>
      <left style="thin">
        <color indexed="64"/>
      </left>
      <right style="thin">
        <color rgb="FF969696"/>
      </right>
      <top style="thin">
        <color rgb="FF969696"/>
      </top>
      <bottom style="thin">
        <color indexed="64"/>
      </bottom>
      <diagonal/>
    </border>
    <border>
      <left style="thin">
        <color rgb="FF969696"/>
      </left>
      <right style="thin">
        <color indexed="64"/>
      </right>
      <top style="thin">
        <color indexed="64"/>
      </top>
      <bottom/>
      <diagonal/>
    </border>
    <border>
      <left style="thin">
        <color rgb="FF969696"/>
      </left>
      <right style="thin">
        <color indexed="64"/>
      </right>
      <top/>
      <bottom style="thin">
        <color indexed="64"/>
      </bottom>
      <diagonal/>
    </border>
    <border>
      <left style="thin">
        <color rgb="FF969696"/>
      </left>
      <right style="thin">
        <color indexed="64"/>
      </right>
      <top style="medium">
        <color indexed="64"/>
      </top>
      <bottom/>
      <diagonal/>
    </border>
    <border>
      <left style="thin">
        <color rgb="FF969696"/>
      </left>
      <right style="thin">
        <color rgb="FF969696"/>
      </right>
      <top style="medium">
        <color indexed="64"/>
      </top>
      <bottom style="thin">
        <color rgb="FF969696"/>
      </bottom>
      <diagonal/>
    </border>
    <border>
      <left style="thin">
        <color indexed="64"/>
      </left>
      <right/>
      <top/>
      <bottom/>
      <diagonal/>
    </border>
    <border>
      <left style="medium">
        <color indexed="64"/>
      </left>
      <right/>
      <top/>
      <bottom/>
      <diagonal/>
    </border>
    <border>
      <left/>
      <right style="double">
        <color indexed="64"/>
      </right>
      <top style="medium">
        <color indexed="64"/>
      </top>
      <bottom/>
      <diagonal/>
    </border>
    <border>
      <left/>
      <right style="double">
        <color indexed="64"/>
      </right>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s>
  <cellStyleXfs count="15">
    <xf numFmtId="0" fontId="0" fillId="0" borderId="0"/>
    <xf numFmtId="16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3" fillId="0" borderId="0"/>
    <xf numFmtId="0" fontId="33"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cellStyleXfs>
  <cellXfs count="425">
    <xf numFmtId="0" fontId="0" fillId="0" borderId="0" xfId="0"/>
    <xf numFmtId="0" fontId="2"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12" fillId="0" borderId="0" xfId="0" applyFont="1" applyAlignment="1">
      <alignment horizontal="left" vertical="center"/>
    </xf>
    <xf numFmtId="0" fontId="13" fillId="0" borderId="0" xfId="0" applyFont="1" applyAlignment="1">
      <alignment horizontal="left" vertical="center"/>
    </xf>
    <xf numFmtId="0" fontId="10" fillId="0" borderId="5" xfId="0" applyFont="1" applyBorder="1" applyAlignment="1">
      <alignment horizontal="center" vertical="center" wrapText="1"/>
    </xf>
    <xf numFmtId="0" fontId="10" fillId="0" borderId="0" xfId="0" applyFont="1" applyAlignment="1">
      <alignment horizontal="left" vertical="center"/>
    </xf>
    <xf numFmtId="0" fontId="10" fillId="0" borderId="0" xfId="0" applyFont="1" applyAlignment="1">
      <alignment vertical="center"/>
    </xf>
    <xf numFmtId="0" fontId="15" fillId="3" borderId="6"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22" fillId="0" borderId="0" xfId="0" applyFont="1" applyAlignment="1">
      <alignment vertical="center" wrapText="1"/>
    </xf>
    <xf numFmtId="0" fontId="24" fillId="0" borderId="0" xfId="0" applyFont="1" applyAlignment="1">
      <alignment horizontal="left" vertical="center"/>
    </xf>
    <xf numFmtId="49" fontId="21" fillId="2" borderId="6" xfId="0" applyNumberFormat="1" applyFont="1" applyFill="1" applyBorder="1" applyAlignment="1" applyProtection="1">
      <alignment horizontal="right" vertical="center" wrapText="1"/>
      <protection locked="0"/>
    </xf>
    <xf numFmtId="0" fontId="31" fillId="0" borderId="0" xfId="0" applyFont="1" applyAlignment="1">
      <alignment horizontal="left"/>
    </xf>
    <xf numFmtId="0" fontId="11" fillId="0" borderId="0" xfId="0" applyFont="1" applyAlignment="1">
      <alignment horizontal="left" vertical="center"/>
    </xf>
    <xf numFmtId="0" fontId="30" fillId="0" borderId="0" xfId="0" applyFont="1" applyAlignment="1">
      <alignment horizontal="left" vertical="center"/>
    </xf>
    <xf numFmtId="0" fontId="32" fillId="0" borderId="0" xfId="4" applyFont="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left" vertical="center"/>
    </xf>
    <xf numFmtId="0" fontId="4" fillId="0" borderId="4" xfId="0" applyFont="1" applyBorder="1" applyAlignment="1">
      <alignment horizontal="center" vertical="center"/>
    </xf>
    <xf numFmtId="0" fontId="32" fillId="0" borderId="0" xfId="4" applyFont="1" applyAlignment="1">
      <alignment vertical="center"/>
    </xf>
    <xf numFmtId="0" fontId="35" fillId="0" borderId="0" xfId="5" applyFont="1" applyAlignment="1">
      <alignment vertical="center" wrapText="1"/>
    </xf>
    <xf numFmtId="0" fontId="32" fillId="0" borderId="0" xfId="5" applyFont="1" applyAlignment="1">
      <alignment horizontal="center" vertical="center"/>
    </xf>
    <xf numFmtId="0" fontId="0" fillId="0" borderId="0" xfId="0" applyAlignment="1">
      <alignment horizontal="center" textRotation="45" wrapText="1"/>
    </xf>
    <xf numFmtId="0" fontId="37" fillId="0" borderId="14" xfId="0" applyFont="1" applyBorder="1" applyAlignment="1">
      <alignment horizontal="left" vertical="center" wrapText="1"/>
    </xf>
    <xf numFmtId="0" fontId="0" fillId="0" borderId="0" xfId="0" applyAlignment="1">
      <alignment horizontal="left" vertical="top" wrapText="1"/>
    </xf>
    <xf numFmtId="0" fontId="0" fillId="0" borderId="0" xfId="0" applyAlignment="1">
      <alignment vertical="center"/>
    </xf>
    <xf numFmtId="0" fontId="4" fillId="5" borderId="14" xfId="0" applyFont="1" applyFill="1" applyBorder="1" applyAlignment="1">
      <alignment horizontal="center" vertical="center" wrapText="1"/>
    </xf>
    <xf numFmtId="0" fontId="40" fillId="0" borderId="0" xfId="0" applyFont="1" applyAlignment="1">
      <alignment horizontal="center" vertical="center" wrapText="1"/>
    </xf>
    <xf numFmtId="0" fontId="32" fillId="0" borderId="1" xfId="0" applyFont="1" applyBorder="1" applyAlignment="1">
      <alignment vertical="center"/>
    </xf>
    <xf numFmtId="10" fontId="34" fillId="0" borderId="0" xfId="5" applyNumberFormat="1" applyFont="1" applyAlignment="1" applyProtection="1">
      <alignment vertical="center" wrapText="1"/>
      <protection locked="0"/>
    </xf>
    <xf numFmtId="9" fontId="4" fillId="0" borderId="22" xfId="0" applyNumberFormat="1" applyFont="1" applyBorder="1" applyAlignment="1">
      <alignment horizontal="center" vertical="center"/>
    </xf>
    <xf numFmtId="0" fontId="15" fillId="5" borderId="14" xfId="0" applyFont="1" applyFill="1" applyBorder="1" applyAlignment="1">
      <alignment horizontal="center" vertical="center" wrapText="1"/>
    </xf>
    <xf numFmtId="0" fontId="35" fillId="0" borderId="0" xfId="0" applyFont="1" applyAlignment="1">
      <alignment horizontal="center" vertical="center" wrapText="1"/>
    </xf>
    <xf numFmtId="0" fontId="3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15" fillId="0" borderId="0" xfId="4" applyFont="1" applyAlignment="1">
      <alignment horizontal="left" vertical="center"/>
    </xf>
    <xf numFmtId="0" fontId="3" fillId="0" borderId="0" xfId="0" applyFont="1" applyAlignment="1">
      <alignment horizontal="left" vertical="center"/>
    </xf>
    <xf numFmtId="0" fontId="3" fillId="0" borderId="0" xfId="0" applyFont="1" applyAlignment="1">
      <alignment vertical="center" wrapText="1"/>
    </xf>
    <xf numFmtId="0" fontId="32" fillId="0" borderId="0" xfId="0" applyFont="1" applyAlignment="1" applyProtection="1">
      <alignment horizontal="left" vertical="center"/>
      <protection locked="0"/>
    </xf>
    <xf numFmtId="0" fontId="32" fillId="0" borderId="0" xfId="4" applyFont="1" applyAlignment="1">
      <alignment horizontal="left" vertical="center"/>
    </xf>
    <xf numFmtId="0" fontId="9" fillId="0" borderId="0" xfId="0" applyFont="1" applyAlignment="1">
      <alignment horizontal="centerContinuous" vertical="center" wrapText="1"/>
    </xf>
    <xf numFmtId="0" fontId="15" fillId="0" borderId="0" xfId="0" applyFont="1" applyAlignment="1">
      <alignment vertical="center"/>
    </xf>
    <xf numFmtId="0" fontId="4" fillId="0" borderId="21" xfId="0" applyFont="1" applyBorder="1" applyAlignment="1">
      <alignment vertical="center"/>
    </xf>
    <xf numFmtId="9" fontId="4" fillId="0" borderId="0" xfId="0" applyNumberFormat="1" applyFont="1" applyAlignment="1">
      <alignment vertical="center"/>
    </xf>
    <xf numFmtId="0" fontId="6" fillId="0" borderId="0" xfId="0" applyFont="1" applyAlignment="1">
      <alignment vertical="center"/>
    </xf>
    <xf numFmtId="0" fontId="32" fillId="7" borderId="12" xfId="5" applyFont="1" applyFill="1" applyBorder="1" applyAlignment="1">
      <alignment horizontal="left" vertical="center"/>
    </xf>
    <xf numFmtId="0" fontId="32" fillId="0" borderId="0" xfId="5" applyFont="1" applyAlignment="1">
      <alignment vertical="center"/>
    </xf>
    <xf numFmtId="0" fontId="32" fillId="0" borderId="0" xfId="5" applyFont="1" applyAlignment="1">
      <alignment horizontal="left" vertical="center"/>
    </xf>
    <xf numFmtId="0" fontId="36" fillId="0" borderId="0" xfId="0" applyFont="1" applyAlignment="1">
      <alignment vertical="center"/>
    </xf>
    <xf numFmtId="0" fontId="4" fillId="0" borderId="13" xfId="0" applyFont="1" applyBorder="1" applyAlignment="1">
      <alignment vertical="center" wrapText="1"/>
    </xf>
    <xf numFmtId="0" fontId="4" fillId="0" borderId="0" xfId="0" applyFont="1" applyAlignment="1">
      <alignment vertical="center" wrapText="1"/>
    </xf>
    <xf numFmtId="166" fontId="32" fillId="0" borderId="12" xfId="0" applyNumberFormat="1" applyFont="1" applyBorder="1" applyAlignment="1">
      <alignment horizontal="center" vertical="center"/>
    </xf>
    <xf numFmtId="0" fontId="42" fillId="0" borderId="0" xfId="0" applyFont="1" applyAlignment="1">
      <alignment vertical="center"/>
    </xf>
    <xf numFmtId="0" fontId="32" fillId="0" borderId="1" xfId="0" applyFont="1" applyBorder="1" applyAlignment="1">
      <alignment vertical="center" wrapText="1"/>
    </xf>
    <xf numFmtId="0" fontId="41"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4" fillId="0" borderId="0" xfId="0" applyFont="1" applyAlignment="1">
      <alignment vertical="center"/>
    </xf>
    <xf numFmtId="0" fontId="16" fillId="0" borderId="0" xfId="0" applyFont="1" applyAlignment="1">
      <alignment horizontal="left" vertical="center"/>
    </xf>
    <xf numFmtId="0" fontId="9" fillId="0" borderId="0" xfId="0" applyFont="1" applyAlignment="1">
      <alignment vertical="center" wrapText="1"/>
    </xf>
    <xf numFmtId="0" fontId="17" fillId="0" borderId="0" xfId="0" applyFont="1" applyAlignment="1" applyProtection="1">
      <alignment horizontal="left" vertical="center"/>
      <protection locked="0"/>
    </xf>
    <xf numFmtId="0" fontId="19" fillId="0" borderId="0" xfId="0" applyFont="1" applyAlignment="1">
      <alignment vertical="center"/>
    </xf>
    <xf numFmtId="0" fontId="25" fillId="0" borderId="0" xfId="0" applyFont="1" applyAlignment="1">
      <alignment horizontal="left" vertical="center"/>
    </xf>
    <xf numFmtId="0" fontId="26" fillId="0" borderId="0" xfId="0" applyFont="1" applyAlignment="1">
      <alignment horizontal="centerContinuous" vertical="center" wrapText="1"/>
    </xf>
    <xf numFmtId="0" fontId="27" fillId="0" borderId="0" xfId="0" applyFont="1" applyAlignment="1">
      <alignment horizontal="centerContinuous" vertical="center" wrapText="1"/>
    </xf>
    <xf numFmtId="165" fontId="0" fillId="0" borderId="0" xfId="0" applyNumberFormat="1" applyAlignment="1">
      <alignment vertical="center"/>
    </xf>
    <xf numFmtId="0" fontId="4" fillId="0" borderId="13" xfId="0" applyFont="1" applyBorder="1" applyAlignment="1">
      <alignment vertical="center"/>
    </xf>
    <xf numFmtId="9" fontId="4" fillId="0" borderId="23" xfId="0" applyNumberFormat="1" applyFont="1" applyBorder="1" applyAlignment="1">
      <alignment horizontal="center" vertical="center"/>
    </xf>
    <xf numFmtId="0" fontId="23" fillId="0" borderId="24" xfId="0" applyFont="1" applyBorder="1" applyAlignment="1">
      <alignment vertical="center"/>
    </xf>
    <xf numFmtId="0" fontId="23" fillId="0" borderId="25" xfId="0" applyFont="1" applyBorder="1" applyAlignment="1">
      <alignment vertical="center"/>
    </xf>
    <xf numFmtId="0" fontId="9" fillId="0" borderId="0" xfId="0" applyFont="1" applyAlignment="1">
      <alignment horizontal="center" vertical="center" wrapText="1"/>
    </xf>
    <xf numFmtId="0" fontId="44" fillId="0" borderId="0" xfId="0" applyFont="1"/>
    <xf numFmtId="0" fontId="43" fillId="5" borderId="28" xfId="0" applyFont="1" applyFill="1" applyBorder="1" applyAlignment="1">
      <alignment horizontal="center" vertical="center" wrapText="1"/>
    </xf>
    <xf numFmtId="0" fontId="43" fillId="5" borderId="29" xfId="0" applyFont="1" applyFill="1" applyBorder="1" applyAlignment="1">
      <alignment horizontal="center" vertical="center" wrapText="1"/>
    </xf>
    <xf numFmtId="0" fontId="15" fillId="5" borderId="30" xfId="0" applyFont="1" applyFill="1" applyBorder="1" applyAlignment="1">
      <alignment horizontal="left" vertical="center" wrapText="1"/>
    </xf>
    <xf numFmtId="44" fontId="23" fillId="5" borderId="31" xfId="2" applyFont="1" applyFill="1" applyBorder="1" applyAlignment="1" applyProtection="1">
      <alignment horizontal="center" vertical="center" wrapText="1"/>
    </xf>
    <xf numFmtId="0" fontId="15" fillId="5" borderId="32" xfId="0" applyFont="1" applyFill="1" applyBorder="1" applyAlignment="1">
      <alignment horizontal="left" vertical="center" wrapText="1"/>
    </xf>
    <xf numFmtId="44" fontId="23" fillId="5" borderId="33" xfId="2" applyFont="1" applyFill="1" applyBorder="1" applyAlignment="1" applyProtection="1">
      <alignment horizontal="center" vertical="center" wrapText="1"/>
    </xf>
    <xf numFmtId="0" fontId="43" fillId="5" borderId="34" xfId="0" applyFont="1" applyFill="1" applyBorder="1" applyAlignment="1">
      <alignment horizontal="left" vertical="center" wrapText="1"/>
    </xf>
    <xf numFmtId="44" fontId="43" fillId="5" borderId="35" xfId="2" applyFont="1" applyFill="1" applyBorder="1" applyAlignment="1" applyProtection="1">
      <alignment horizontal="center" vertical="center" wrapText="1"/>
    </xf>
    <xf numFmtId="165" fontId="23" fillId="5" borderId="37" xfId="0" applyNumberFormat="1" applyFont="1" applyFill="1" applyBorder="1" applyAlignment="1">
      <alignment horizontal="right" vertical="center" wrapText="1"/>
    </xf>
    <xf numFmtId="165" fontId="23" fillId="5" borderId="38" xfId="0" applyNumberFormat="1" applyFont="1" applyFill="1" applyBorder="1" applyAlignment="1">
      <alignment horizontal="right" vertical="center" wrapText="1"/>
    </xf>
    <xf numFmtId="165" fontId="23" fillId="5" borderId="27" xfId="0" applyNumberFormat="1" applyFont="1" applyFill="1" applyBorder="1" applyAlignment="1">
      <alignment horizontal="right" vertical="center" wrapText="1"/>
    </xf>
    <xf numFmtId="0" fontId="21" fillId="2" borderId="9" xfId="0" applyFont="1" applyFill="1" applyBorder="1" applyAlignment="1" applyProtection="1">
      <alignment horizontal="left" vertical="center"/>
      <protection locked="0"/>
    </xf>
    <xf numFmtId="49" fontId="21" fillId="2" borderId="6" xfId="0" applyNumberFormat="1" applyFont="1" applyFill="1" applyBorder="1" applyAlignment="1" applyProtection="1">
      <alignment horizontal="left" vertical="center"/>
      <protection locked="0"/>
    </xf>
    <xf numFmtId="165" fontId="21" fillId="4" borderId="8" xfId="1" applyNumberFormat="1" applyFont="1" applyFill="1" applyBorder="1" applyAlignment="1" applyProtection="1">
      <alignment horizontal="right" vertical="center"/>
      <protection locked="0"/>
    </xf>
    <xf numFmtId="165" fontId="21" fillId="4" borderId="9" xfId="1" applyNumberFormat="1" applyFont="1" applyFill="1" applyBorder="1" applyAlignment="1" applyProtection="1">
      <alignment horizontal="right" vertical="center"/>
      <protection locked="0"/>
    </xf>
    <xf numFmtId="165" fontId="20" fillId="5" borderId="6" xfId="0" applyNumberFormat="1" applyFont="1" applyFill="1" applyBorder="1" applyAlignment="1">
      <alignment horizontal="right" vertical="center"/>
    </xf>
    <xf numFmtId="165" fontId="21" fillId="4" borderId="36" xfId="1" applyNumberFormat="1" applyFont="1" applyFill="1" applyBorder="1" applyAlignment="1" applyProtection="1">
      <alignment horizontal="right" vertical="center"/>
      <protection locked="0"/>
    </xf>
    <xf numFmtId="165" fontId="21" fillId="4" borderId="15" xfId="1" applyNumberFormat="1" applyFont="1" applyFill="1" applyBorder="1" applyAlignment="1" applyProtection="1">
      <alignment horizontal="right" vertical="center"/>
      <protection locked="0"/>
    </xf>
    <xf numFmtId="165" fontId="20" fillId="5" borderId="26" xfId="0" applyNumberFormat="1" applyFont="1" applyFill="1" applyBorder="1" applyAlignment="1">
      <alignment horizontal="right" vertical="center"/>
    </xf>
    <xf numFmtId="9" fontId="20" fillId="2" borderId="18" xfId="3" applyFont="1" applyFill="1" applyBorder="1" applyAlignment="1" applyProtection="1">
      <alignment horizontal="center" vertical="center"/>
      <protection locked="0"/>
    </xf>
    <xf numFmtId="0" fontId="20" fillId="5" borderId="18" xfId="0" applyFont="1" applyFill="1" applyBorder="1" applyAlignment="1">
      <alignment horizontal="center" vertical="center"/>
    </xf>
    <xf numFmtId="165" fontId="20" fillId="5" borderId="18" xfId="0" applyNumberFormat="1" applyFont="1" applyFill="1" applyBorder="1" applyAlignment="1">
      <alignment horizontal="right" vertical="center"/>
    </xf>
    <xf numFmtId="9" fontId="20" fillId="2" borderId="6" xfId="3" applyFont="1" applyFill="1" applyBorder="1" applyAlignment="1" applyProtection="1">
      <alignment horizontal="center" vertical="center"/>
      <protection locked="0"/>
    </xf>
    <xf numFmtId="0" fontId="20" fillId="5" borderId="6" xfId="0" applyFont="1" applyFill="1" applyBorder="1" applyAlignment="1">
      <alignment horizontal="center" vertical="center"/>
    </xf>
    <xf numFmtId="0" fontId="28" fillId="0" borderId="0" xfId="0" applyFont="1" applyAlignment="1">
      <alignment horizontal="centerContinuous" vertical="center"/>
    </xf>
    <xf numFmtId="0" fontId="22" fillId="0" borderId="0" xfId="0" applyFont="1" applyAlignment="1">
      <alignment horizontal="centerContinuous" vertical="center"/>
    </xf>
    <xf numFmtId="0" fontId="38" fillId="0" borderId="0" xfId="0" applyFont="1" applyAlignment="1">
      <alignment horizontal="center" vertical="center"/>
    </xf>
    <xf numFmtId="0" fontId="38" fillId="0" borderId="11" xfId="0" applyFont="1" applyBorder="1" applyAlignment="1">
      <alignment horizontal="center" vertical="center"/>
    </xf>
    <xf numFmtId="165" fontId="23" fillId="5" borderId="26" xfId="0" applyNumberFormat="1" applyFont="1" applyFill="1" applyBorder="1" applyAlignment="1">
      <alignment horizontal="right" vertical="center"/>
    </xf>
    <xf numFmtId="49" fontId="21" fillId="2" borderId="16" xfId="0" applyNumberFormat="1" applyFont="1" applyFill="1" applyBorder="1" applyAlignment="1" applyProtection="1">
      <alignment horizontal="left" vertical="center"/>
      <protection locked="0"/>
    </xf>
    <xf numFmtId="49" fontId="21" fillId="2" borderId="18" xfId="0" applyNumberFormat="1" applyFont="1" applyFill="1" applyBorder="1" applyAlignment="1" applyProtection="1">
      <alignment horizontal="left" vertical="center"/>
      <protection locked="0"/>
    </xf>
    <xf numFmtId="49" fontId="21" fillId="2" borderId="9" xfId="0" applyNumberFormat="1" applyFont="1" applyFill="1" applyBorder="1" applyAlignment="1" applyProtection="1">
      <alignment horizontal="left" vertical="center"/>
      <protection locked="0"/>
    </xf>
    <xf numFmtId="165" fontId="21" fillId="2" borderId="18" xfId="0" applyNumberFormat="1" applyFont="1" applyFill="1" applyBorder="1" applyAlignment="1" applyProtection="1">
      <alignment horizontal="right" vertical="center"/>
      <protection locked="0"/>
    </xf>
    <xf numFmtId="165" fontId="21" fillId="2" borderId="6" xfId="0" applyNumberFormat="1" applyFont="1" applyFill="1" applyBorder="1" applyAlignment="1" applyProtection="1">
      <alignment horizontal="right" vertical="center"/>
      <protection locked="0"/>
    </xf>
    <xf numFmtId="167" fontId="21" fillId="2" borderId="18" xfId="0" applyNumberFormat="1" applyFont="1" applyFill="1" applyBorder="1" applyAlignment="1" applyProtection="1">
      <alignment horizontal="right" vertical="center"/>
      <protection locked="0"/>
    </xf>
    <xf numFmtId="167" fontId="21" fillId="2" borderId="6" xfId="0" applyNumberFormat="1" applyFont="1" applyFill="1" applyBorder="1" applyAlignment="1" applyProtection="1">
      <alignment horizontal="right" vertical="center"/>
      <protection locked="0"/>
    </xf>
    <xf numFmtId="165" fontId="6" fillId="10" borderId="27" xfId="0" applyNumberFormat="1" applyFont="1" applyFill="1" applyBorder="1" applyAlignment="1">
      <alignment horizontal="right" vertical="center"/>
    </xf>
    <xf numFmtId="165" fontId="6" fillId="10" borderId="27" xfId="0" applyNumberFormat="1" applyFont="1" applyFill="1" applyBorder="1" applyAlignment="1">
      <alignment horizontal="right" vertical="center" wrapText="1"/>
    </xf>
    <xf numFmtId="0" fontId="29" fillId="0" borderId="4" xfId="0" applyFont="1" applyBorder="1" applyAlignment="1">
      <alignment horizontal="center" vertical="center" wrapText="1"/>
    </xf>
    <xf numFmtId="0" fontId="29" fillId="0" borderId="4" xfId="0" applyFont="1" applyBorder="1" applyAlignment="1">
      <alignment horizontal="center" vertical="center"/>
    </xf>
    <xf numFmtId="166" fontId="15" fillId="9" borderId="12" xfId="5" applyNumberFormat="1" applyFont="1" applyFill="1" applyBorder="1" applyAlignment="1">
      <alignment horizontal="center" vertical="center"/>
    </xf>
    <xf numFmtId="0" fontId="15" fillId="0" borderId="20" xfId="5" applyFont="1" applyBorder="1" applyAlignment="1">
      <alignment horizontal="left" vertical="center"/>
    </xf>
    <xf numFmtId="0" fontId="32" fillId="0" borderId="39" xfId="0" applyFont="1" applyBorder="1" applyAlignment="1">
      <alignment vertical="center" wrapText="1"/>
    </xf>
    <xf numFmtId="166" fontId="32" fillId="6" borderId="40" xfId="0" applyNumberFormat="1" applyFont="1" applyFill="1" applyBorder="1" applyAlignment="1">
      <alignment horizontal="center" vertical="center"/>
    </xf>
    <xf numFmtId="0" fontId="15" fillId="0" borderId="41" xfId="0" applyFont="1" applyBorder="1" applyAlignment="1">
      <alignment vertical="center"/>
    </xf>
    <xf numFmtId="166" fontId="15" fillId="0" borderId="42" xfId="0" applyNumberFormat="1" applyFont="1" applyBorder="1" applyAlignment="1">
      <alignment horizontal="center" vertical="center"/>
    </xf>
    <xf numFmtId="9" fontId="32" fillId="8" borderId="12" xfId="5" applyNumberFormat="1" applyFont="1" applyFill="1" applyBorder="1" applyAlignment="1" applyProtection="1">
      <alignment horizontal="right" vertical="center"/>
      <protection locked="0"/>
    </xf>
    <xf numFmtId="10" fontId="32" fillId="0" borderId="13" xfId="5" applyNumberFormat="1" applyFont="1" applyBorder="1" applyAlignment="1" applyProtection="1">
      <alignment vertical="center" wrapText="1"/>
      <protection locked="0"/>
    </xf>
    <xf numFmtId="0" fontId="32" fillId="0" borderId="39" xfId="0" applyFont="1" applyBorder="1" applyAlignment="1">
      <alignment vertical="center"/>
    </xf>
    <xf numFmtId="166" fontId="32" fillId="0" borderId="40" xfId="0" applyNumberFormat="1" applyFont="1" applyBorder="1" applyAlignment="1">
      <alignment horizontal="center" vertical="center"/>
    </xf>
    <xf numFmtId="0" fontId="15" fillId="0" borderId="44" xfId="5" applyFont="1" applyBorder="1" applyAlignment="1">
      <alignment horizontal="left" vertical="center"/>
    </xf>
    <xf numFmtId="166" fontId="15" fillId="9" borderId="43" xfId="5" applyNumberFormat="1" applyFont="1" applyFill="1" applyBorder="1" applyAlignment="1">
      <alignment horizontal="center" vertical="center"/>
    </xf>
    <xf numFmtId="0" fontId="39" fillId="0" borderId="0" xfId="0" applyFont="1" applyAlignment="1">
      <alignment horizontal="left" vertical="center"/>
    </xf>
    <xf numFmtId="0" fontId="15" fillId="3" borderId="2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46" fillId="11" borderId="0" xfId="0" applyFont="1" applyFill="1"/>
    <xf numFmtId="165" fontId="6" fillId="0" borderId="45" xfId="0" applyNumberFormat="1" applyFont="1" applyBorder="1" applyAlignment="1">
      <alignment horizontal="right" vertical="center"/>
    </xf>
    <xf numFmtId="165" fontId="23" fillId="0" borderId="0" xfId="0" applyNumberFormat="1" applyFont="1" applyAlignment="1">
      <alignment horizontal="right" vertical="center" wrapText="1"/>
    </xf>
    <xf numFmtId="165" fontId="6" fillId="0" borderId="0" xfId="0" applyNumberFormat="1" applyFont="1" applyAlignment="1">
      <alignment horizontal="right" vertical="center" wrapText="1"/>
    </xf>
    <xf numFmtId="49" fontId="21" fillId="2" borderId="7" xfId="0" applyNumberFormat="1" applyFont="1" applyFill="1" applyBorder="1" applyAlignment="1" applyProtection="1">
      <alignment vertical="center"/>
      <protection locked="0"/>
    </xf>
    <xf numFmtId="0" fontId="37" fillId="0" borderId="0" xfId="0" applyFont="1" applyAlignment="1">
      <alignment horizontal="left" vertical="center" wrapText="1"/>
    </xf>
    <xf numFmtId="0" fontId="30" fillId="3" borderId="58" xfId="0" applyFont="1" applyFill="1" applyBorder="1" applyAlignment="1">
      <alignment horizontal="center" vertical="center" wrapText="1"/>
    </xf>
    <xf numFmtId="0" fontId="30" fillId="3" borderId="59" xfId="0" applyFont="1" applyFill="1" applyBorder="1" applyAlignment="1">
      <alignment horizontal="center" vertical="center" wrapText="1"/>
    </xf>
    <xf numFmtId="0" fontId="30" fillId="3" borderId="60" xfId="0" applyFont="1" applyFill="1" applyBorder="1" applyAlignment="1">
      <alignment horizontal="center" vertical="center" wrapText="1"/>
    </xf>
    <xf numFmtId="0" fontId="0" fillId="0" borderId="14" xfId="0" applyBorder="1"/>
    <xf numFmtId="0" fontId="53" fillId="14" borderId="19" xfId="6" applyFont="1" applyFill="1" applyBorder="1" applyAlignment="1">
      <alignment horizontal="center" vertical="center"/>
    </xf>
    <xf numFmtId="0" fontId="54" fillId="0" borderId="17" xfId="7" applyFont="1" applyBorder="1" applyAlignment="1">
      <alignment horizontal="left" vertical="center" wrapText="1"/>
    </xf>
    <xf numFmtId="0" fontId="55" fillId="0" borderId="17" xfId="7" applyFont="1" applyBorder="1" applyAlignment="1">
      <alignment horizontal="left" vertical="center" wrapText="1"/>
    </xf>
    <xf numFmtId="0" fontId="56" fillId="0" borderId="17" xfId="8" applyFont="1" applyBorder="1" applyAlignment="1">
      <alignment horizontal="center" vertical="center" wrapText="1"/>
    </xf>
    <xf numFmtId="0" fontId="56" fillId="0" borderId="17" xfId="8" applyFont="1" applyBorder="1" applyAlignment="1">
      <alignment vertical="center" wrapText="1"/>
    </xf>
    <xf numFmtId="0" fontId="55" fillId="0" borderId="14" xfId="7" applyFont="1" applyBorder="1" applyAlignment="1">
      <alignment horizontal="left" vertical="center" wrapText="1"/>
    </xf>
    <xf numFmtId="0" fontId="56" fillId="0" borderId="14" xfId="8" applyFont="1" applyBorder="1" applyAlignment="1">
      <alignment vertical="center" wrapText="1"/>
    </xf>
    <xf numFmtId="0" fontId="57" fillId="15" borderId="14" xfId="9" applyFont="1" applyFill="1" applyBorder="1" applyAlignment="1">
      <alignment horizontal="left" vertical="center" wrapText="1"/>
    </xf>
    <xf numFmtId="0" fontId="55" fillId="15" borderId="14" xfId="0" applyFont="1" applyFill="1" applyBorder="1" applyAlignment="1">
      <alignment vertical="center" wrapText="1"/>
    </xf>
    <xf numFmtId="0" fontId="56" fillId="15" borderId="14" xfId="8" applyFont="1" applyFill="1" applyBorder="1" applyAlignment="1">
      <alignment vertical="center" wrapText="1"/>
    </xf>
    <xf numFmtId="0" fontId="55" fillId="0" borderId="14" xfId="10" applyFont="1" applyBorder="1" applyAlignment="1">
      <alignment horizontal="left" vertical="center" wrapText="1"/>
    </xf>
    <xf numFmtId="0" fontId="55" fillId="15" borderId="14" xfId="7" applyFont="1" applyFill="1" applyBorder="1" applyAlignment="1">
      <alignment horizontal="left" vertical="center" wrapText="1"/>
    </xf>
    <xf numFmtId="0" fontId="58" fillId="15" borderId="14" xfId="7" applyFont="1" applyFill="1" applyBorder="1" applyAlignment="1">
      <alignment horizontal="left" vertical="center" wrapText="1"/>
    </xf>
    <xf numFmtId="0" fontId="56" fillId="0" borderId="17" xfId="9" applyFont="1" applyBorder="1" applyAlignment="1">
      <alignment horizontal="left" vertical="center" wrapText="1"/>
    </xf>
    <xf numFmtId="0" fontId="57" fillId="0" borderId="14" xfId="9" applyFont="1" applyBorder="1" applyAlignment="1">
      <alignment horizontal="left" vertical="center" wrapText="1"/>
    </xf>
    <xf numFmtId="0" fontId="56" fillId="0" borderId="14" xfId="8" applyFont="1" applyBorder="1" applyAlignment="1">
      <alignment horizontal="center" vertical="center" wrapText="1"/>
    </xf>
    <xf numFmtId="0" fontId="55" fillId="0" borderId="14" xfId="0" applyFont="1" applyBorder="1" applyAlignment="1">
      <alignment vertical="center" wrapText="1"/>
    </xf>
    <xf numFmtId="0" fontId="58" fillId="15" borderId="14" xfId="0" applyFont="1" applyFill="1" applyBorder="1" applyAlignment="1">
      <alignment vertical="center"/>
    </xf>
    <xf numFmtId="0" fontId="58" fillId="15" borderId="14" xfId="9" applyFont="1" applyFill="1" applyBorder="1" applyAlignment="1">
      <alignment horizontal="left" vertical="center" wrapText="1"/>
    </xf>
    <xf numFmtId="0" fontId="56" fillId="0" borderId="17" xfId="11" applyFont="1" applyBorder="1" applyAlignment="1">
      <alignment horizontal="left" vertical="center" wrapText="1"/>
    </xf>
    <xf numFmtId="0" fontId="57" fillId="0" borderId="14" xfId="11" applyFont="1" applyBorder="1" applyAlignment="1">
      <alignment horizontal="left" vertical="center" wrapText="1"/>
    </xf>
    <xf numFmtId="0" fontId="56" fillId="0" borderId="17" xfId="6" applyFont="1" applyBorder="1" applyAlignment="1">
      <alignment horizontal="left" vertical="center"/>
    </xf>
    <xf numFmtId="0" fontId="57" fillId="0" borderId="14" xfId="12" applyFont="1" applyBorder="1" applyAlignment="1">
      <alignment horizontal="left" vertical="center" wrapText="1"/>
    </xf>
    <xf numFmtId="0" fontId="56" fillId="0" borderId="17" xfId="6" applyFont="1" applyBorder="1" applyAlignment="1">
      <alignment horizontal="left" vertical="center" wrapText="1"/>
    </xf>
    <xf numFmtId="0" fontId="57" fillId="0" borderId="14" xfId="6" applyFont="1" applyBorder="1" applyAlignment="1">
      <alignment vertical="center" wrapText="1"/>
    </xf>
    <xf numFmtId="0" fontId="54" fillId="0" borderId="17" xfId="13" applyFont="1" applyBorder="1" applyAlignment="1">
      <alignment horizontal="left" vertical="center" shrinkToFit="1"/>
    </xf>
    <xf numFmtId="0" fontId="55" fillId="0" borderId="14" xfId="13" applyFont="1" applyBorder="1" applyAlignment="1">
      <alignment vertical="center" wrapText="1"/>
    </xf>
    <xf numFmtId="0" fontId="58" fillId="15" borderId="14" xfId="13" applyFont="1" applyFill="1" applyBorder="1" applyAlignment="1">
      <alignment vertical="center" wrapText="1"/>
    </xf>
    <xf numFmtId="0" fontId="52" fillId="16" borderId="39" xfId="0" applyFont="1" applyFill="1" applyBorder="1" applyAlignment="1">
      <alignment horizontal="left" vertical="center"/>
    </xf>
    <xf numFmtId="0" fontId="53" fillId="16" borderId="5" xfId="0" applyFont="1" applyFill="1" applyBorder="1" applyAlignment="1">
      <alignment horizontal="center" vertical="center" wrapText="1"/>
    </xf>
    <xf numFmtId="0" fontId="61" fillId="16" borderId="14" xfId="0" applyFont="1" applyFill="1" applyBorder="1" applyAlignment="1">
      <alignment vertical="center" wrapText="1"/>
    </xf>
    <xf numFmtId="0" fontId="53" fillId="16" borderId="19" xfId="6" applyFont="1" applyFill="1" applyBorder="1" applyAlignment="1">
      <alignment horizontal="center" vertical="center" wrapText="1"/>
    </xf>
    <xf numFmtId="0" fontId="53" fillId="16" borderId="19" xfId="6" applyFont="1" applyFill="1" applyBorder="1" applyAlignment="1">
      <alignment horizontal="center" vertical="center"/>
    </xf>
    <xf numFmtId="0" fontId="53" fillId="16" borderId="61" xfId="6" applyFont="1" applyFill="1" applyBorder="1" applyAlignment="1">
      <alignment horizontal="center" vertical="center" wrapText="1"/>
    </xf>
    <xf numFmtId="0" fontId="63" fillId="15" borderId="17" xfId="6" applyFont="1" applyFill="1" applyBorder="1" applyAlignment="1">
      <alignment horizontal="center" vertical="center" wrapText="1"/>
    </xf>
    <xf numFmtId="0" fontId="64" fillId="15" borderId="17" xfId="0" applyFont="1" applyFill="1" applyBorder="1" applyAlignment="1">
      <alignment horizontal="left" vertical="center" wrapText="1"/>
    </xf>
    <xf numFmtId="0" fontId="63" fillId="15" borderId="14" xfId="6" applyFont="1" applyFill="1" applyBorder="1" applyAlignment="1">
      <alignment horizontal="center" vertical="center" wrapText="1"/>
    </xf>
    <xf numFmtId="0" fontId="64" fillId="15" borderId="14" xfId="0" applyFont="1" applyFill="1" applyBorder="1" applyAlignment="1">
      <alignment horizontal="left" vertical="center" wrapText="1"/>
    </xf>
    <xf numFmtId="0" fontId="63" fillId="0" borderId="14" xfId="6" applyFont="1" applyBorder="1" applyAlignment="1">
      <alignment horizontal="center" vertical="center" wrapText="1"/>
    </xf>
    <xf numFmtId="0" fontId="64" fillId="0" borderId="14" xfId="0" applyFont="1" applyBorder="1" applyAlignment="1">
      <alignment horizontal="left" vertical="center" wrapText="1"/>
    </xf>
    <xf numFmtId="0" fontId="63" fillId="0" borderId="19" xfId="6" applyFont="1" applyBorder="1" applyAlignment="1">
      <alignment horizontal="center" vertical="center" wrapText="1"/>
    </xf>
    <xf numFmtId="0" fontId="64" fillId="0" borderId="19" xfId="0" applyFont="1" applyBorder="1" applyAlignment="1">
      <alignment horizontal="left" vertical="center" wrapText="1"/>
    </xf>
    <xf numFmtId="0" fontId="63" fillId="0" borderId="17" xfId="6" applyFont="1" applyBorder="1" applyAlignment="1">
      <alignment horizontal="center" vertical="center" wrapText="1"/>
    </xf>
    <xf numFmtId="0" fontId="64" fillId="0" borderId="17" xfId="0" applyFont="1" applyBorder="1" applyAlignment="1">
      <alignment horizontal="left" vertical="center" wrapText="1"/>
    </xf>
    <xf numFmtId="0" fontId="63" fillId="0" borderId="61" xfId="6" applyFont="1" applyBorder="1" applyAlignment="1">
      <alignment horizontal="center" vertical="center" wrapText="1"/>
    </xf>
    <xf numFmtId="0" fontId="64" fillId="0" borderId="61" xfId="0" applyFont="1" applyBorder="1" applyAlignment="1">
      <alignment horizontal="left" vertical="center" wrapText="1"/>
    </xf>
    <xf numFmtId="0" fontId="53" fillId="18" borderId="63" xfId="6" applyFont="1" applyFill="1" applyBorder="1" applyAlignment="1">
      <alignment horizontal="center" vertical="center" wrapText="1"/>
    </xf>
    <xf numFmtId="0" fontId="53" fillId="18" borderId="64" xfId="6" applyFont="1" applyFill="1" applyBorder="1" applyAlignment="1">
      <alignment horizontal="center" vertical="center" wrapText="1"/>
    </xf>
    <xf numFmtId="0" fontId="53" fillId="18" borderId="65" xfId="6" applyFont="1" applyFill="1" applyBorder="1" applyAlignment="1">
      <alignment horizontal="center" vertical="center" wrapText="1"/>
    </xf>
    <xf numFmtId="0" fontId="56" fillId="0" borderId="14" xfId="6" applyFont="1" applyBorder="1" applyAlignment="1">
      <alignment horizontal="center" vertical="center" wrapText="1"/>
    </xf>
    <xf numFmtId="0" fontId="57" fillId="0" borderId="14" xfId="14" applyFont="1" applyBorder="1" applyAlignment="1">
      <alignment vertical="center" wrapText="1"/>
    </xf>
    <xf numFmtId="0" fontId="56" fillId="0" borderId="14" xfId="14" applyFont="1" applyBorder="1" applyAlignment="1">
      <alignment horizontal="center" vertical="center" wrapText="1"/>
    </xf>
    <xf numFmtId="0" fontId="56" fillId="0" borderId="14" xfId="14" applyFont="1" applyBorder="1" applyAlignment="1">
      <alignment vertical="center" wrapText="1"/>
    </xf>
    <xf numFmtId="0" fontId="54" fillId="0" borderId="14" xfId="0" applyFont="1" applyBorder="1" applyAlignment="1">
      <alignment horizontal="center" vertical="center" wrapText="1"/>
    </xf>
    <xf numFmtId="0" fontId="56" fillId="0" borderId="14" xfId="6" applyFont="1" applyBorder="1" applyAlignment="1">
      <alignment vertical="center" wrapText="1"/>
    </xf>
    <xf numFmtId="0" fontId="53" fillId="20" borderId="64" xfId="6" applyFont="1" applyFill="1" applyBorder="1" applyAlignment="1">
      <alignment horizontal="center" vertical="center" wrapText="1"/>
    </xf>
    <xf numFmtId="0" fontId="53" fillId="20" borderId="65" xfId="6" applyFont="1" applyFill="1" applyBorder="1" applyAlignment="1">
      <alignment horizontal="center" vertical="center" wrapText="1"/>
    </xf>
    <xf numFmtId="0" fontId="54" fillId="15" borderId="14" xfId="0" applyFont="1" applyFill="1" applyBorder="1" applyAlignment="1">
      <alignment horizontal="center"/>
    </xf>
    <xf numFmtId="0" fontId="55" fillId="15" borderId="14" xfId="0" applyFont="1" applyFill="1" applyBorder="1" applyAlignment="1">
      <alignment horizontal="left"/>
    </xf>
    <xf numFmtId="0" fontId="54" fillId="0" borderId="14" xfId="0" applyFont="1" applyBorder="1"/>
    <xf numFmtId="0" fontId="54" fillId="15" borderId="14" xfId="0" applyFont="1" applyFill="1" applyBorder="1"/>
    <xf numFmtId="0" fontId="55" fillId="15" borderId="14" xfId="0" applyFont="1" applyFill="1" applyBorder="1" applyAlignment="1">
      <alignment horizontal="left" wrapText="1"/>
    </xf>
    <xf numFmtId="1" fontId="62" fillId="0" borderId="14" xfId="6" applyNumberFormat="1" applyFont="1" applyBorder="1" applyAlignment="1">
      <alignment horizontal="right" vertical="center" wrapText="1"/>
    </xf>
    <xf numFmtId="1" fontId="62" fillId="0" borderId="19" xfId="6" applyNumberFormat="1" applyFont="1" applyBorder="1" applyAlignment="1">
      <alignment horizontal="right" vertical="center" wrapText="1"/>
    </xf>
    <xf numFmtId="0" fontId="62" fillId="15" borderId="17" xfId="6" applyFont="1" applyFill="1" applyBorder="1" applyAlignment="1">
      <alignment horizontal="right" vertical="center" wrapText="1"/>
    </xf>
    <xf numFmtId="0" fontId="62" fillId="15" borderId="14" xfId="6" applyFont="1" applyFill="1" applyBorder="1" applyAlignment="1">
      <alignment horizontal="right" vertical="center" wrapText="1"/>
    </xf>
    <xf numFmtId="0" fontId="62" fillId="0" borderId="14" xfId="6" applyFont="1" applyBorder="1" applyAlignment="1">
      <alignment horizontal="right" vertical="center" wrapText="1"/>
    </xf>
    <xf numFmtId="0" fontId="62" fillId="0" borderId="19" xfId="6" applyFont="1" applyBorder="1" applyAlignment="1">
      <alignment horizontal="right" vertical="center" wrapText="1"/>
    </xf>
    <xf numFmtId="0" fontId="62" fillId="0" borderId="17" xfId="6" applyFont="1" applyBorder="1" applyAlignment="1">
      <alignment horizontal="right" vertical="center" wrapText="1"/>
    </xf>
    <xf numFmtId="0" fontId="62" fillId="0" borderId="61" xfId="6" applyFont="1" applyBorder="1" applyAlignment="1">
      <alignment horizontal="right" vertical="center" wrapText="1"/>
    </xf>
    <xf numFmtId="0" fontId="0" fillId="21" borderId="0" xfId="0" applyFill="1"/>
    <xf numFmtId="0" fontId="30" fillId="3" borderId="66" xfId="0" applyFont="1" applyFill="1" applyBorder="1" applyAlignment="1">
      <alignment horizontal="center" vertical="center" wrapText="1"/>
    </xf>
    <xf numFmtId="0" fontId="66" fillId="3" borderId="14" xfId="0" applyFont="1" applyFill="1" applyBorder="1" applyAlignment="1">
      <alignment horizontal="center" vertical="center" wrapText="1"/>
    </xf>
    <xf numFmtId="0" fontId="66" fillId="3" borderId="50" xfId="0" applyFont="1" applyFill="1" applyBorder="1" applyAlignment="1">
      <alignment horizontal="center" vertical="center" wrapText="1"/>
    </xf>
    <xf numFmtId="0" fontId="66" fillId="3" borderId="51" xfId="0" applyFont="1" applyFill="1" applyBorder="1" applyAlignment="1">
      <alignment horizontal="center" vertical="center" wrapText="1"/>
    </xf>
    <xf numFmtId="0" fontId="50" fillId="22" borderId="50" xfId="0" applyFont="1" applyFill="1" applyBorder="1"/>
    <xf numFmtId="0" fontId="2" fillId="0" borderId="55" xfId="0" applyFont="1" applyBorder="1" applyAlignment="1">
      <alignment horizontal="left" vertical="center"/>
    </xf>
    <xf numFmtId="0" fontId="0" fillId="0" borderId="56" xfId="0" applyBorder="1"/>
    <xf numFmtId="0" fontId="0" fillId="0" borderId="57" xfId="0" applyBorder="1"/>
    <xf numFmtId="0" fontId="50" fillId="22" borderId="14" xfId="0" applyFont="1" applyFill="1" applyBorder="1"/>
    <xf numFmtId="0" fontId="50" fillId="22" borderId="53" xfId="0" applyFont="1" applyFill="1" applyBorder="1"/>
    <xf numFmtId="0" fontId="50" fillId="22" borderId="51" xfId="0" applyFont="1" applyFill="1" applyBorder="1"/>
    <xf numFmtId="0" fontId="50" fillId="22" borderId="54" xfId="0" applyFont="1" applyFill="1" applyBorder="1"/>
    <xf numFmtId="0" fontId="0" fillId="0" borderId="54" xfId="0" applyBorder="1" applyAlignment="1">
      <alignment horizontal="center"/>
    </xf>
    <xf numFmtId="0" fontId="0" fillId="0" borderId="58" xfId="0" applyBorder="1" applyAlignment="1">
      <alignment horizontal="center"/>
    </xf>
    <xf numFmtId="0" fontId="0" fillId="0" borderId="60" xfId="0" applyBorder="1" applyAlignment="1">
      <alignment horizontal="center"/>
    </xf>
    <xf numFmtId="0" fontId="6" fillId="0" borderId="55" xfId="0" applyFont="1" applyBorder="1" applyAlignment="1">
      <alignment vertical="center"/>
    </xf>
    <xf numFmtId="0" fontId="6" fillId="0" borderId="56" xfId="0" applyFont="1" applyBorder="1" applyAlignment="1">
      <alignment vertical="center"/>
    </xf>
    <xf numFmtId="0" fontId="6" fillId="0" borderId="57" xfId="0" applyFont="1" applyBorder="1" applyAlignment="1">
      <alignment vertical="center"/>
    </xf>
    <xf numFmtId="0" fontId="56" fillId="23" borderId="14" xfId="14" applyFont="1" applyFill="1" applyBorder="1" applyAlignment="1">
      <alignment vertical="center" wrapText="1"/>
    </xf>
    <xf numFmtId="0" fontId="54" fillId="23" borderId="17" xfId="13" applyFont="1" applyFill="1" applyBorder="1" applyAlignment="1">
      <alignment horizontal="left" vertical="center" shrinkToFit="1"/>
    </xf>
    <xf numFmtId="0" fontId="57" fillId="23" borderId="14" xfId="14" applyFont="1" applyFill="1" applyBorder="1" applyAlignment="1">
      <alignment vertical="center" wrapText="1"/>
    </xf>
    <xf numFmtId="0" fontId="56" fillId="23" borderId="14" xfId="14" applyFont="1" applyFill="1" applyBorder="1" applyAlignment="1">
      <alignment horizontal="center" vertical="center" wrapText="1"/>
    </xf>
    <xf numFmtId="0" fontId="56" fillId="23" borderId="14" xfId="6" applyFont="1" applyFill="1" applyBorder="1" applyAlignment="1">
      <alignment vertical="center" wrapText="1"/>
    </xf>
    <xf numFmtId="0" fontId="52" fillId="14" borderId="2" xfId="6" applyFont="1" applyFill="1" applyBorder="1" applyAlignment="1">
      <alignment vertical="center" wrapText="1"/>
    </xf>
    <xf numFmtId="0" fontId="52" fillId="14" borderId="3" xfId="6" applyFont="1" applyFill="1" applyBorder="1" applyAlignment="1">
      <alignment vertical="center" wrapText="1"/>
    </xf>
    <xf numFmtId="0" fontId="53" fillId="14" borderId="1" xfId="6" applyFont="1" applyFill="1" applyBorder="1" applyAlignment="1">
      <alignment vertical="center"/>
    </xf>
    <xf numFmtId="0" fontId="0" fillId="21" borderId="14" xfId="0" applyFill="1" applyBorder="1"/>
    <xf numFmtId="0" fontId="0" fillId="21" borderId="19" xfId="0" applyFill="1" applyBorder="1"/>
    <xf numFmtId="0" fontId="0" fillId="21" borderId="17" xfId="0" applyFill="1" applyBorder="1"/>
    <xf numFmtId="0" fontId="56" fillId="23" borderId="19" xfId="14" applyFont="1" applyFill="1" applyBorder="1" applyAlignment="1">
      <alignment vertical="center" wrapText="1"/>
    </xf>
    <xf numFmtId="0" fontId="56" fillId="23" borderId="17" xfId="14" applyFont="1" applyFill="1" applyBorder="1" applyAlignment="1">
      <alignment vertical="center" wrapText="1"/>
    </xf>
    <xf numFmtId="0" fontId="57" fillId="23" borderId="17" xfId="14" applyFont="1" applyFill="1" applyBorder="1" applyAlignment="1">
      <alignment vertical="center" wrapText="1"/>
    </xf>
    <xf numFmtId="0" fontId="56" fillId="23" borderId="17" xfId="14" applyFont="1" applyFill="1" applyBorder="1" applyAlignment="1">
      <alignment horizontal="center" vertical="center" wrapText="1"/>
    </xf>
    <xf numFmtId="0" fontId="56" fillId="23" borderId="61" xfId="14" applyFont="1" applyFill="1" applyBorder="1" applyAlignment="1">
      <alignment horizontal="center" vertical="center" wrapText="1"/>
    </xf>
    <xf numFmtId="0" fontId="54" fillId="24" borderId="17" xfId="7" applyFont="1" applyFill="1" applyBorder="1" applyAlignment="1">
      <alignment horizontal="center" vertical="center" wrapText="1"/>
    </xf>
    <xf numFmtId="0" fontId="54" fillId="24" borderId="14" xfId="7" applyFont="1" applyFill="1" applyBorder="1" applyAlignment="1">
      <alignment horizontal="center" vertical="center" wrapText="1"/>
    </xf>
    <xf numFmtId="0" fontId="59" fillId="24" borderId="14" xfId="9" applyFont="1" applyFill="1" applyBorder="1" applyAlignment="1">
      <alignment horizontal="center" vertical="center" wrapText="1"/>
    </xf>
    <xf numFmtId="0" fontId="54" fillId="24" borderId="14" xfId="0" applyFont="1" applyFill="1" applyBorder="1" applyAlignment="1">
      <alignment vertical="center" wrapText="1"/>
    </xf>
    <xf numFmtId="0" fontId="59" fillId="24" borderId="14" xfId="12" applyFont="1" applyFill="1" applyBorder="1" applyAlignment="1">
      <alignment horizontal="center" vertical="center"/>
    </xf>
    <xf numFmtId="0" fontId="59" fillId="24" borderId="14" xfId="6" applyFont="1" applyFill="1" applyBorder="1" applyAlignment="1">
      <alignment horizontal="center" vertical="center" wrapText="1"/>
    </xf>
    <xf numFmtId="0" fontId="54" fillId="24" borderId="14" xfId="13" applyFont="1" applyFill="1" applyBorder="1" applyAlignment="1">
      <alignment horizontal="center" vertical="center" shrinkToFit="1"/>
    </xf>
    <xf numFmtId="0" fontId="54" fillId="24" borderId="17" xfId="13" applyFont="1" applyFill="1" applyBorder="1" applyAlignment="1">
      <alignment horizontal="center" vertical="center" shrinkToFit="1"/>
    </xf>
    <xf numFmtId="0" fontId="59" fillId="24" borderId="0" xfId="9" applyFont="1" applyFill="1" applyAlignment="1">
      <alignment horizontal="center" vertical="center" wrapText="1"/>
    </xf>
    <xf numFmtId="0" fontId="59" fillId="24" borderId="0" xfId="6" applyFont="1" applyFill="1" applyAlignment="1">
      <alignment horizontal="center" vertical="center" wrapText="1"/>
    </xf>
    <xf numFmtId="0" fontId="54" fillId="24" borderId="0" xfId="7" applyFont="1" applyFill="1" applyAlignment="1">
      <alignment horizontal="center" vertical="center" wrapText="1"/>
    </xf>
    <xf numFmtId="0" fontId="54" fillId="24" borderId="0" xfId="13" applyFont="1" applyFill="1" applyAlignment="1">
      <alignment horizontal="center" vertical="center" shrinkToFit="1"/>
    </xf>
    <xf numFmtId="0" fontId="60" fillId="24" borderId="0" xfId="0" applyFont="1" applyFill="1" applyAlignment="1">
      <alignment horizontal="center" vertical="center" wrapText="1"/>
    </xf>
    <xf numFmtId="0" fontId="59" fillId="24" borderId="0" xfId="11" applyFont="1" applyFill="1" applyAlignment="1">
      <alignment horizontal="center" vertical="center" wrapText="1"/>
    </xf>
    <xf numFmtId="0" fontId="54" fillId="24" borderId="0" xfId="0" applyFont="1" applyFill="1" applyAlignment="1">
      <alignment horizontal="center" vertical="center"/>
    </xf>
    <xf numFmtId="0" fontId="55" fillId="0" borderId="17" xfId="13" applyFont="1" applyBorder="1" applyAlignment="1">
      <alignment vertical="center" wrapText="1"/>
    </xf>
    <xf numFmtId="0" fontId="6" fillId="0" borderId="67" xfId="0" applyFont="1" applyBorder="1" applyAlignment="1">
      <alignment vertical="center"/>
    </xf>
    <xf numFmtId="0" fontId="6" fillId="0" borderId="68" xfId="0" applyFont="1" applyBorder="1" applyAlignment="1">
      <alignment vertical="center"/>
    </xf>
    <xf numFmtId="0" fontId="50" fillId="22" borderId="3" xfId="0" applyFont="1" applyFill="1" applyBorder="1"/>
    <xf numFmtId="0" fontId="6" fillId="0" borderId="69" xfId="0" applyFont="1" applyBorder="1" applyAlignment="1">
      <alignment vertical="center"/>
    </xf>
    <xf numFmtId="0" fontId="42" fillId="3" borderId="70" xfId="0" applyFont="1" applyFill="1" applyBorder="1" applyAlignment="1">
      <alignment horizontal="center" vertical="center" wrapText="1"/>
    </xf>
    <xf numFmtId="0" fontId="30" fillId="0" borderId="14" xfId="0" applyFont="1" applyBorder="1" applyAlignment="1">
      <alignment horizontal="left" vertical="center"/>
    </xf>
    <xf numFmtId="0" fontId="67" fillId="0" borderId="14" xfId="0" applyFont="1" applyBorder="1" applyAlignment="1">
      <alignment vertical="center"/>
    </xf>
    <xf numFmtId="0" fontId="50" fillId="3" borderId="14" xfId="0" applyFont="1" applyFill="1" applyBorder="1" applyAlignment="1">
      <alignment wrapText="1"/>
    </xf>
    <xf numFmtId="0" fontId="50" fillId="3" borderId="53" xfId="0" applyFont="1" applyFill="1" applyBorder="1" applyAlignment="1">
      <alignment wrapText="1"/>
    </xf>
    <xf numFmtId="0" fontId="50" fillId="3" borderId="14" xfId="0" applyFont="1" applyFill="1" applyBorder="1"/>
    <xf numFmtId="0" fontId="2" fillId="0" borderId="39" xfId="0" applyFont="1" applyBorder="1" applyAlignment="1">
      <alignment horizontal="left" vertical="center"/>
    </xf>
    <xf numFmtId="0" fontId="0" fillId="0" borderId="5" xfId="0" applyBorder="1"/>
    <xf numFmtId="0" fontId="2" fillId="0" borderId="5" xfId="0" applyFont="1" applyBorder="1" applyAlignment="1">
      <alignment horizontal="left" vertical="center"/>
    </xf>
    <xf numFmtId="0" fontId="0" fillId="0" borderId="72" xfId="0" applyBorder="1"/>
    <xf numFmtId="0" fontId="6" fillId="0" borderId="73" xfId="0" applyFont="1" applyBorder="1" applyAlignment="1">
      <alignment vertical="center"/>
    </xf>
    <xf numFmtId="2" fontId="37" fillId="0" borderId="14" xfId="0" applyNumberFormat="1" applyFont="1" applyBorder="1" applyAlignment="1">
      <alignment horizontal="left" vertical="center" wrapText="1"/>
    </xf>
    <xf numFmtId="2" fontId="37" fillId="0" borderId="19" xfId="0" applyNumberFormat="1" applyFont="1" applyBorder="1" applyAlignment="1">
      <alignment horizontal="left" vertical="center" wrapText="1"/>
    </xf>
    <xf numFmtId="0" fontId="0" fillId="0" borderId="75" xfId="0" applyBorder="1"/>
    <xf numFmtId="0" fontId="30" fillId="3" borderId="76" xfId="0" applyFont="1" applyFill="1" applyBorder="1" applyAlignment="1">
      <alignment horizontal="center" vertical="center" wrapText="1"/>
    </xf>
    <xf numFmtId="0" fontId="30" fillId="3" borderId="17" xfId="0" applyFont="1" applyFill="1" applyBorder="1" applyAlignment="1">
      <alignment horizontal="center" vertical="center" wrapText="1"/>
    </xf>
    <xf numFmtId="0" fontId="30" fillId="3" borderId="77" xfId="0" applyFont="1" applyFill="1" applyBorder="1" applyAlignment="1">
      <alignment horizontal="center" vertical="center" wrapText="1"/>
    </xf>
    <xf numFmtId="49" fontId="50" fillId="22" borderId="51" xfId="0" applyNumberFormat="1" applyFont="1" applyFill="1" applyBorder="1"/>
    <xf numFmtId="49" fontId="50" fillId="22" borderId="50" xfId="0" applyNumberFormat="1" applyFont="1" applyFill="1" applyBorder="1"/>
    <xf numFmtId="49" fontId="50" fillId="3" borderId="14" xfId="0" applyNumberFormat="1" applyFont="1" applyFill="1" applyBorder="1"/>
    <xf numFmtId="49" fontId="50" fillId="3" borderId="51" xfId="0" applyNumberFormat="1" applyFont="1" applyFill="1" applyBorder="1" applyAlignment="1">
      <alignment wrapText="1"/>
    </xf>
    <xf numFmtId="49" fontId="50" fillId="3" borderId="14" xfId="0" applyNumberFormat="1" applyFont="1" applyFill="1" applyBorder="1" applyAlignment="1">
      <alignment wrapText="1"/>
    </xf>
    <xf numFmtId="49" fontId="50" fillId="22" borderId="52" xfId="0" applyNumberFormat="1" applyFont="1" applyFill="1" applyBorder="1"/>
    <xf numFmtId="49" fontId="50" fillId="3" borderId="53" xfId="0" applyNumberFormat="1" applyFont="1" applyFill="1" applyBorder="1"/>
    <xf numFmtId="49" fontId="50" fillId="3" borderId="54" xfId="0" applyNumberFormat="1" applyFont="1" applyFill="1" applyBorder="1" applyAlignment="1">
      <alignment wrapText="1"/>
    </xf>
    <xf numFmtId="49" fontId="50" fillId="3" borderId="53" xfId="0" applyNumberFormat="1" applyFont="1" applyFill="1" applyBorder="1" applyAlignment="1">
      <alignment wrapText="1"/>
    </xf>
    <xf numFmtId="2" fontId="50" fillId="22" borderId="14" xfId="0" applyNumberFormat="1" applyFont="1" applyFill="1" applyBorder="1"/>
    <xf numFmtId="0" fontId="0" fillId="0" borderId="0" xfId="0" applyAlignment="1">
      <alignment horizontal="center"/>
    </xf>
    <xf numFmtId="0" fontId="30" fillId="3" borderId="78" xfId="0" applyFont="1" applyFill="1" applyBorder="1" applyAlignment="1">
      <alignment horizontal="center" vertical="center" wrapText="1"/>
    </xf>
    <xf numFmtId="0" fontId="50" fillId="15" borderId="14" xfId="0" applyFont="1" applyFill="1" applyBorder="1"/>
    <xf numFmtId="0" fontId="6" fillId="0" borderId="74" xfId="0" applyFont="1" applyBorder="1" applyAlignment="1">
      <alignment vertical="center" wrapText="1"/>
    </xf>
    <xf numFmtId="0" fontId="50" fillId="15" borderId="51" xfId="0" applyFont="1" applyFill="1" applyBorder="1"/>
    <xf numFmtId="2" fontId="50" fillId="22" borderId="53" xfId="0" applyNumberFormat="1" applyFont="1" applyFill="1" applyBorder="1"/>
    <xf numFmtId="0" fontId="50" fillId="22" borderId="79" xfId="0" applyFont="1" applyFill="1" applyBorder="1"/>
    <xf numFmtId="0" fontId="50" fillId="15" borderId="54" xfId="0" applyFont="1" applyFill="1" applyBorder="1"/>
    <xf numFmtId="168" fontId="50" fillId="15" borderId="51" xfId="0" applyNumberFormat="1" applyFont="1" applyFill="1" applyBorder="1"/>
    <xf numFmtId="168" fontId="50" fillId="15" borderId="54" xfId="0" applyNumberFormat="1" applyFont="1" applyFill="1" applyBorder="1"/>
    <xf numFmtId="0" fontId="15" fillId="3" borderId="26" xfId="0" applyFont="1" applyFill="1" applyBorder="1" applyAlignment="1">
      <alignment vertical="center" wrapText="1"/>
    </xf>
    <xf numFmtId="0" fontId="68" fillId="0" borderId="68" xfId="0" applyFont="1" applyBorder="1" applyAlignment="1">
      <alignment wrapText="1"/>
    </xf>
    <xf numFmtId="0" fontId="68" fillId="0" borderId="75" xfId="0" applyFont="1" applyBorder="1" applyAlignment="1">
      <alignment wrapText="1"/>
    </xf>
    <xf numFmtId="0" fontId="72" fillId="0" borderId="68" xfId="0" applyFont="1" applyBorder="1" applyAlignment="1">
      <alignment vertical="center" wrapText="1"/>
    </xf>
    <xf numFmtId="0" fontId="32" fillId="3" borderId="26" xfId="0" applyFont="1" applyFill="1" applyBorder="1" applyAlignment="1">
      <alignment vertical="center" wrapText="1"/>
    </xf>
    <xf numFmtId="0" fontId="74" fillId="0" borderId="83" xfId="0" applyFont="1" applyBorder="1" applyAlignment="1">
      <alignment horizontal="center" vertical="center" wrapText="1"/>
    </xf>
    <xf numFmtId="0" fontId="42" fillId="3" borderId="85" xfId="0" applyFont="1" applyFill="1" applyBorder="1" applyAlignment="1">
      <alignment vertical="center" wrapText="1"/>
    </xf>
    <xf numFmtId="0" fontId="15" fillId="3" borderId="45" xfId="0" applyFont="1" applyFill="1" applyBorder="1" applyAlignment="1">
      <alignment vertical="center" wrapText="1"/>
    </xf>
    <xf numFmtId="0" fontId="0" fillId="15" borderId="0" xfId="0" applyFill="1"/>
    <xf numFmtId="0" fontId="15" fillId="15" borderId="0" xfId="0" applyFont="1" applyFill="1" applyAlignment="1">
      <alignment vertical="center"/>
    </xf>
    <xf numFmtId="0" fontId="15" fillId="15" borderId="7" xfId="0" applyFont="1" applyFill="1" applyBorder="1" applyAlignment="1">
      <alignment vertical="center"/>
    </xf>
    <xf numFmtId="0" fontId="15" fillId="15" borderId="46" xfId="0" applyFont="1" applyFill="1" applyBorder="1" applyAlignment="1">
      <alignment vertical="center"/>
    </xf>
    <xf numFmtId="0" fontId="15" fillId="15" borderId="9" xfId="0" applyFont="1" applyFill="1" applyBorder="1" applyAlignment="1">
      <alignment vertical="center"/>
    </xf>
    <xf numFmtId="0" fontId="0" fillId="15" borderId="46" xfId="0" applyFill="1" applyBorder="1"/>
    <xf numFmtId="0" fontId="0" fillId="15" borderId="9" xfId="0" applyFill="1" applyBorder="1"/>
    <xf numFmtId="0" fontId="15" fillId="3" borderId="89" xfId="0" applyFont="1" applyFill="1" applyBorder="1" applyAlignment="1">
      <alignment vertical="center" wrapText="1"/>
    </xf>
    <xf numFmtId="0" fontId="32" fillId="3" borderId="89" xfId="0" applyFont="1" applyFill="1" applyBorder="1" applyAlignment="1">
      <alignment vertical="center" wrapText="1"/>
    </xf>
    <xf numFmtId="0" fontId="15" fillId="3" borderId="84" xfId="0" applyFont="1" applyFill="1" applyBorder="1" applyAlignment="1">
      <alignment vertical="center" wrapText="1"/>
    </xf>
    <xf numFmtId="0" fontId="15" fillId="3" borderId="6" xfId="0" applyFont="1" applyFill="1" applyBorder="1" applyAlignment="1">
      <alignment vertical="center" wrapText="1"/>
    </xf>
    <xf numFmtId="0" fontId="32" fillId="3" borderId="6" xfId="0" applyFont="1" applyFill="1" applyBorder="1" applyAlignment="1">
      <alignment vertical="center" wrapText="1"/>
    </xf>
    <xf numFmtId="0" fontId="76" fillId="15" borderId="0" xfId="0" applyFont="1" applyFill="1"/>
    <xf numFmtId="49" fontId="21" fillId="2" borderId="6" xfId="0" applyNumberFormat="1" applyFont="1" applyFill="1" applyBorder="1" applyAlignment="1" applyProtection="1">
      <alignment horizontal="left" vertical="center" wrapText="1"/>
      <protection locked="0"/>
    </xf>
    <xf numFmtId="0" fontId="0" fillId="15" borderId="52" xfId="0" applyFill="1" applyBorder="1" applyAlignment="1">
      <alignment horizontal="center"/>
    </xf>
    <xf numFmtId="0" fontId="15" fillId="15" borderId="26" xfId="0" applyFont="1" applyFill="1" applyBorder="1" applyAlignment="1">
      <alignment vertical="center"/>
    </xf>
    <xf numFmtId="0" fontId="56" fillId="0" borderId="4" xfId="8" applyFont="1" applyBorder="1" applyAlignment="1">
      <alignment vertical="center" wrapText="1"/>
    </xf>
    <xf numFmtId="0" fontId="56" fillId="23" borderId="4" xfId="14" applyFont="1" applyFill="1" applyBorder="1" applyAlignment="1">
      <alignment vertical="center" wrapText="1"/>
    </xf>
    <xf numFmtId="0" fontId="56" fillId="23" borderId="90" xfId="14" applyFont="1" applyFill="1" applyBorder="1" applyAlignment="1">
      <alignment vertical="center" wrapText="1"/>
    </xf>
    <xf numFmtId="0" fontId="56" fillId="23" borderId="1" xfId="14" applyFont="1" applyFill="1" applyBorder="1" applyAlignment="1">
      <alignment vertical="center" wrapText="1"/>
    </xf>
    <xf numFmtId="0" fontId="56" fillId="0" borderId="1" xfId="8" applyFont="1" applyBorder="1" applyAlignment="1">
      <alignment vertical="center" wrapText="1"/>
    </xf>
    <xf numFmtId="0" fontId="53" fillId="14" borderId="61" xfId="6" applyFont="1" applyFill="1" applyBorder="1" applyAlignment="1">
      <alignment horizontal="center" vertical="center"/>
    </xf>
    <xf numFmtId="0" fontId="53" fillId="14" borderId="61" xfId="6" applyFont="1" applyFill="1" applyBorder="1" applyAlignment="1">
      <alignment horizontal="center" vertical="center" wrapText="1"/>
    </xf>
    <xf numFmtId="0" fontId="53" fillId="14" borderId="90" xfId="6" applyFont="1" applyFill="1" applyBorder="1" applyAlignment="1">
      <alignment horizontal="center" vertical="center"/>
    </xf>
    <xf numFmtId="49" fontId="54" fillId="0" borderId="17" xfId="13" applyNumberFormat="1" applyFont="1" applyBorder="1" applyAlignment="1">
      <alignment horizontal="right" vertical="center" shrinkToFit="1"/>
    </xf>
    <xf numFmtId="49" fontId="54" fillId="0" borderId="17" xfId="7" applyNumberFormat="1" applyFont="1" applyBorder="1" applyAlignment="1">
      <alignment horizontal="right" vertical="center" wrapText="1"/>
    </xf>
    <xf numFmtId="49" fontId="56" fillId="23" borderId="14" xfId="6" applyNumberFormat="1" applyFont="1" applyFill="1" applyBorder="1" applyAlignment="1">
      <alignment horizontal="right" vertical="center" wrapText="1"/>
    </xf>
    <xf numFmtId="49" fontId="54" fillId="0" borderId="14" xfId="13" applyNumberFormat="1" applyFont="1" applyBorder="1" applyAlignment="1">
      <alignment horizontal="right" vertical="center" shrinkToFit="1"/>
    </xf>
    <xf numFmtId="49" fontId="56" fillId="0" borderId="14" xfId="9" applyNumberFormat="1" applyFont="1" applyBorder="1" applyAlignment="1">
      <alignment horizontal="right" vertical="center" wrapText="1"/>
    </xf>
    <xf numFmtId="49" fontId="54" fillId="0" borderId="14" xfId="7" applyNumberFormat="1" applyFont="1" applyBorder="1" applyAlignment="1">
      <alignment horizontal="right" vertical="center" wrapText="1"/>
    </xf>
    <xf numFmtId="49" fontId="56" fillId="0" borderId="14" xfId="6" applyNumberFormat="1" applyFont="1" applyBorder="1" applyAlignment="1">
      <alignment horizontal="right" vertical="center" wrapText="1"/>
    </xf>
    <xf numFmtId="49" fontId="54" fillId="23" borderId="14" xfId="0" applyNumberFormat="1" applyFont="1" applyFill="1" applyBorder="1" applyAlignment="1">
      <alignment horizontal="right" vertical="center" wrapText="1"/>
    </xf>
    <xf numFmtId="49" fontId="56" fillId="23" borderId="19" xfId="6" applyNumberFormat="1" applyFont="1" applyFill="1" applyBorder="1" applyAlignment="1">
      <alignment horizontal="right" vertical="center" wrapText="1"/>
    </xf>
    <xf numFmtId="49" fontId="56" fillId="23" borderId="17" xfId="6" applyNumberFormat="1" applyFont="1" applyFill="1" applyBorder="1" applyAlignment="1">
      <alignment horizontal="right" vertical="center" wrapText="1"/>
    </xf>
    <xf numFmtId="49" fontId="56" fillId="0" borderId="14" xfId="12" applyNumberFormat="1" applyFont="1" applyBorder="1" applyAlignment="1">
      <alignment horizontal="right" vertical="center"/>
    </xf>
    <xf numFmtId="49" fontId="54" fillId="0" borderId="14" xfId="0" applyNumberFormat="1" applyFont="1" applyBorder="1" applyAlignment="1">
      <alignment horizontal="right" vertical="center"/>
    </xf>
    <xf numFmtId="49" fontId="54" fillId="0" borderId="14" xfId="0" applyNumberFormat="1" applyFont="1" applyBorder="1" applyAlignment="1">
      <alignment horizontal="right" vertical="center" wrapText="1"/>
    </xf>
    <xf numFmtId="49" fontId="56" fillId="0" borderId="14" xfId="11" applyNumberFormat="1" applyFont="1" applyBorder="1" applyAlignment="1">
      <alignment horizontal="right" vertical="center" wrapText="1"/>
    </xf>
    <xf numFmtId="49" fontId="21" fillId="25" borderId="71" xfId="0" applyNumberFormat="1" applyFont="1" applyFill="1" applyBorder="1" applyAlignment="1" applyProtection="1">
      <alignment horizontal="center" vertical="center" wrapText="1"/>
      <protection locked="0"/>
    </xf>
    <xf numFmtId="49" fontId="21" fillId="2" borderId="88" xfId="0" applyNumberFormat="1" applyFont="1" applyFill="1" applyBorder="1" applyAlignment="1" applyProtection="1">
      <alignment horizontal="left" vertical="center"/>
      <protection locked="0"/>
    </xf>
    <xf numFmtId="49" fontId="21" fillId="2" borderId="87" xfId="0" applyNumberFormat="1" applyFont="1" applyFill="1" applyBorder="1" applyAlignment="1" applyProtection="1">
      <alignment horizontal="left" vertical="center"/>
      <protection locked="0"/>
    </xf>
    <xf numFmtId="49" fontId="21" fillId="2" borderId="86" xfId="0" applyNumberFormat="1" applyFont="1" applyFill="1" applyBorder="1" applyAlignment="1" applyProtection="1">
      <alignment horizontal="left" vertical="center"/>
      <protection locked="0"/>
    </xf>
    <xf numFmtId="0" fontId="49" fillId="12" borderId="0" xfId="0" applyFont="1" applyFill="1" applyAlignment="1">
      <alignment horizontal="left" vertical="center" wrapText="1"/>
    </xf>
    <xf numFmtId="49" fontId="21" fillId="25" borderId="71" xfId="0" applyNumberFormat="1" applyFont="1" applyFill="1" applyBorder="1" applyAlignment="1" applyProtection="1">
      <alignment horizontal="center" vertical="center" wrapText="1"/>
      <protection locked="0"/>
    </xf>
    <xf numFmtId="49" fontId="21" fillId="25" borderId="0" xfId="0" applyNumberFormat="1" applyFont="1" applyFill="1" applyAlignment="1" applyProtection="1">
      <alignment horizontal="center" vertical="center" wrapText="1"/>
      <protection locked="0"/>
    </xf>
    <xf numFmtId="0" fontId="75" fillId="26" borderId="67" xfId="0" applyFont="1" applyFill="1" applyBorder="1" applyAlignment="1">
      <alignment vertical="center" wrapText="1"/>
    </xf>
    <xf numFmtId="0" fontId="75" fillId="26" borderId="68" xfId="0" applyFont="1" applyFill="1" applyBorder="1" applyAlignment="1">
      <alignment vertical="center" wrapText="1"/>
    </xf>
    <xf numFmtId="0" fontId="75" fillId="26" borderId="75" xfId="0" applyFont="1" applyFill="1" applyBorder="1" applyAlignment="1">
      <alignment vertical="center" wrapText="1"/>
    </xf>
    <xf numFmtId="0" fontId="74" fillId="0" borderId="55" xfId="0" applyFont="1" applyBorder="1" applyAlignment="1">
      <alignment horizontal="center" vertical="center" wrapText="1"/>
    </xf>
    <xf numFmtId="0" fontId="74" fillId="0" borderId="57" xfId="0" applyFont="1" applyBorder="1" applyAlignment="1">
      <alignment horizontal="center" vertical="center" wrapText="1"/>
    </xf>
    <xf numFmtId="0" fontId="75" fillId="26" borderId="81" xfId="0" applyFont="1" applyFill="1" applyBorder="1" applyAlignment="1">
      <alignment vertical="center" wrapText="1"/>
    </xf>
    <xf numFmtId="0" fontId="75" fillId="26" borderId="82" xfId="0" applyFont="1" applyFill="1" applyBorder="1" applyAlignment="1">
      <alignment vertical="center" wrapText="1"/>
    </xf>
    <xf numFmtId="0" fontId="75" fillId="26" borderId="80" xfId="0" applyFont="1" applyFill="1" applyBorder="1" applyAlignment="1">
      <alignment vertical="center" wrapText="1"/>
    </xf>
    <xf numFmtId="0" fontId="15" fillId="3" borderId="7"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39" fillId="0" borderId="0" xfId="0" applyFont="1" applyAlignment="1">
      <alignment horizontal="left" vertical="center"/>
    </xf>
    <xf numFmtId="0" fontId="15" fillId="5" borderId="14"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47" fillId="13" borderId="47" xfId="0" applyFont="1" applyFill="1" applyBorder="1" applyAlignment="1">
      <alignment horizontal="center" vertical="center"/>
    </xf>
    <xf numFmtId="0" fontId="47" fillId="13" borderId="48" xfId="0" applyFont="1" applyFill="1" applyBorder="1" applyAlignment="1">
      <alignment horizontal="center" vertical="center"/>
    </xf>
    <xf numFmtId="0" fontId="47" fillId="13" borderId="49" xfId="0" applyFont="1" applyFill="1" applyBorder="1" applyAlignment="1">
      <alignment horizontal="center" vertical="center"/>
    </xf>
    <xf numFmtId="165" fontId="47" fillId="13" borderId="47" xfId="2" applyNumberFormat="1" applyFont="1" applyFill="1" applyBorder="1" applyAlignment="1">
      <alignment horizontal="center" vertical="center"/>
    </xf>
    <xf numFmtId="165" fontId="47" fillId="13" borderId="48" xfId="2" applyNumberFormat="1" applyFont="1" applyFill="1" applyBorder="1" applyAlignment="1">
      <alignment horizontal="center" vertical="center"/>
    </xf>
    <xf numFmtId="165" fontId="47" fillId="13" borderId="49" xfId="2" applyNumberFormat="1" applyFont="1" applyFill="1" applyBorder="1" applyAlignment="1">
      <alignment horizontal="center" vertical="center"/>
    </xf>
    <xf numFmtId="0" fontId="15" fillId="3" borderId="2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5" borderId="19" xfId="0" applyFont="1" applyFill="1" applyBorder="1" applyAlignment="1">
      <alignment horizontal="center" vertical="center" wrapText="1"/>
    </xf>
    <xf numFmtId="0" fontId="15" fillId="5" borderId="17" xfId="0" applyFont="1" applyFill="1" applyBorder="1" applyAlignment="1">
      <alignment horizontal="center" vertical="center" wrapText="1"/>
    </xf>
    <xf numFmtId="0" fontId="38" fillId="0" borderId="0" xfId="0" applyFont="1" applyAlignment="1">
      <alignment horizontal="center" vertical="center"/>
    </xf>
    <xf numFmtId="0" fontId="38" fillId="0" borderId="11" xfId="0" applyFont="1" applyBorder="1" applyAlignment="1">
      <alignment horizontal="center" vertical="center"/>
    </xf>
    <xf numFmtId="0" fontId="4" fillId="3" borderId="10"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46" xfId="0" applyFont="1" applyFill="1" applyBorder="1" applyAlignment="1">
      <alignment horizontal="center" vertical="center" wrapText="1"/>
    </xf>
    <xf numFmtId="0" fontId="15" fillId="3" borderId="46" xfId="0" applyFont="1" applyFill="1" applyBorder="1" applyAlignment="1">
      <alignment horizontal="center" vertical="center" wrapText="1"/>
    </xf>
    <xf numFmtId="49" fontId="21" fillId="2" borderId="7" xfId="0" applyNumberFormat="1" applyFont="1" applyFill="1" applyBorder="1" applyAlignment="1" applyProtection="1">
      <alignment horizontal="center" vertical="center"/>
      <protection locked="0"/>
    </xf>
    <xf numFmtId="49" fontId="21" fillId="2" borderId="46" xfId="0" applyNumberFormat="1" applyFont="1" applyFill="1" applyBorder="1" applyAlignment="1" applyProtection="1">
      <alignment horizontal="center" vertical="center"/>
      <protection locked="0"/>
    </xf>
    <xf numFmtId="49" fontId="21" fillId="2" borderId="9" xfId="0" applyNumberFormat="1" applyFont="1" applyFill="1" applyBorder="1" applyAlignment="1" applyProtection="1">
      <alignment horizontal="center" vertical="center"/>
      <protection locked="0"/>
    </xf>
    <xf numFmtId="49" fontId="21" fillId="2" borderId="7" xfId="0" applyNumberFormat="1" applyFont="1" applyFill="1" applyBorder="1" applyAlignment="1" applyProtection="1">
      <alignment horizontal="left" vertical="center"/>
      <protection locked="0"/>
    </xf>
    <xf numFmtId="49" fontId="21" fillId="2" borderId="9" xfId="0" applyNumberFormat="1" applyFont="1" applyFill="1" applyBorder="1" applyAlignment="1" applyProtection="1">
      <alignment horizontal="left" vertical="center"/>
      <protection locked="0"/>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45" fillId="2" borderId="1" xfId="0" applyFont="1" applyFill="1" applyBorder="1" applyAlignment="1" applyProtection="1">
      <alignment horizontal="left" vertical="center" wrapText="1"/>
      <protection locked="0"/>
    </xf>
    <xf numFmtId="0" fontId="45" fillId="2" borderId="2" xfId="0" applyFont="1" applyFill="1" applyBorder="1" applyAlignment="1" applyProtection="1">
      <alignment horizontal="left" vertical="center" wrapText="1"/>
      <protection locked="0"/>
    </xf>
    <xf numFmtId="0" fontId="45" fillId="2" borderId="3" xfId="0" applyFont="1" applyFill="1" applyBorder="1" applyAlignment="1" applyProtection="1">
      <alignment horizontal="left" vertical="center" wrapText="1"/>
      <protection locked="0"/>
    </xf>
    <xf numFmtId="0" fontId="6" fillId="0" borderId="0" xfId="0" applyFont="1" applyAlignment="1">
      <alignment horizontal="left" vertical="center" wrapText="1"/>
    </xf>
    <xf numFmtId="0" fontId="35" fillId="0" borderId="0" xfId="5" applyFont="1" applyAlignment="1">
      <alignment horizontal="center" vertical="center" wrapText="1"/>
    </xf>
    <xf numFmtId="0" fontId="35" fillId="0" borderId="0" xfId="0" applyFont="1" applyAlignment="1">
      <alignment horizontal="center" vertical="center" wrapText="1"/>
    </xf>
    <xf numFmtId="0" fontId="4" fillId="0" borderId="0" xfId="0" applyFont="1" applyAlignment="1">
      <alignment horizontal="center" vertical="center" wrapText="1"/>
    </xf>
    <xf numFmtId="0" fontId="15" fillId="0" borderId="1" xfId="0" applyFont="1" applyBorder="1" applyAlignment="1">
      <alignment horizontal="left" vertical="center"/>
    </xf>
    <xf numFmtId="0" fontId="3" fillId="0" borderId="2" xfId="0" applyFont="1" applyBorder="1" applyAlignment="1">
      <alignment horizontal="left" vertical="center"/>
    </xf>
    <xf numFmtId="0" fontId="32" fillId="2" borderId="1"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40" fillId="0" borderId="0" xfId="0" quotePrefix="1" applyFont="1" applyAlignment="1">
      <alignment horizontal="center" vertical="center" wrapText="1"/>
    </xf>
    <xf numFmtId="0" fontId="40" fillId="0" borderId="0" xfId="0" applyFont="1" applyAlignment="1">
      <alignment horizontal="center" vertical="center" wrapText="1"/>
    </xf>
    <xf numFmtId="0" fontId="52" fillId="17" borderId="62" xfId="0" applyFont="1" applyFill="1" applyBorder="1" applyAlignment="1">
      <alignment horizontal="center" vertical="center" wrapText="1"/>
    </xf>
    <xf numFmtId="0" fontId="0" fillId="0" borderId="62" xfId="0" applyBorder="1" applyAlignment="1">
      <alignment horizontal="center" vertical="center" wrapText="1"/>
    </xf>
    <xf numFmtId="0" fontId="52" fillId="19" borderId="62" xfId="0" applyFont="1" applyFill="1" applyBorder="1" applyAlignment="1">
      <alignment horizontal="center" vertical="center" wrapText="1"/>
    </xf>
    <xf numFmtId="0" fontId="0" fillId="19" borderId="62" xfId="0" applyFill="1" applyBorder="1" applyAlignment="1">
      <alignment horizontal="center" vertical="center" wrapText="1"/>
    </xf>
    <xf numFmtId="49" fontId="82" fillId="2" borderId="71" xfId="0" applyNumberFormat="1" applyFont="1" applyFill="1" applyBorder="1" applyAlignment="1" applyProtection="1">
      <alignment horizontal="center" vertical="center" wrapText="1"/>
      <protection locked="0"/>
    </xf>
    <xf numFmtId="49" fontId="82" fillId="2" borderId="0" xfId="0" applyNumberFormat="1" applyFont="1" applyFill="1" applyAlignment="1" applyProtection="1">
      <alignment horizontal="center" vertical="center" wrapText="1"/>
      <protection locked="0"/>
    </xf>
    <xf numFmtId="49" fontId="50" fillId="22" borderId="3" xfId="0" applyNumberFormat="1" applyFont="1" applyFill="1" applyBorder="1"/>
    <xf numFmtId="0" fontId="30" fillId="15" borderId="91" xfId="0" applyFont="1" applyFill="1" applyBorder="1" applyAlignment="1">
      <alignment horizontal="center" vertical="center" wrapText="1"/>
    </xf>
    <xf numFmtId="0" fontId="30" fillId="3" borderId="52" xfId="0" applyFont="1" applyFill="1" applyBorder="1" applyAlignment="1">
      <alignment horizontal="center" vertical="center" wrapText="1"/>
    </xf>
    <xf numFmtId="0" fontId="6" fillId="12" borderId="55" xfId="0" applyFont="1" applyFill="1" applyBorder="1" applyAlignment="1">
      <alignment vertical="center"/>
    </xf>
    <xf numFmtId="49" fontId="50" fillId="22" borderId="92" xfId="0" applyNumberFormat="1" applyFont="1" applyFill="1" applyBorder="1" applyAlignment="1">
      <alignment wrapText="1"/>
    </xf>
    <xf numFmtId="49" fontId="50" fillId="3" borderId="93" xfId="0" applyNumberFormat="1" applyFont="1" applyFill="1" applyBorder="1" applyAlignment="1">
      <alignment wrapText="1"/>
    </xf>
    <xf numFmtId="168" fontId="50" fillId="22" borderId="94" xfId="0" applyNumberFormat="1" applyFont="1" applyFill="1" applyBorder="1"/>
    <xf numFmtId="168" fontId="50" fillId="22" borderId="95" xfId="0" applyNumberFormat="1" applyFont="1" applyFill="1" applyBorder="1"/>
  </cellXfs>
  <cellStyles count="15">
    <cellStyle name="Milliers" xfId="1" builtinId="3"/>
    <cellStyle name="Monétaire" xfId="2" builtinId="4"/>
    <cellStyle name="Normal" xfId="0" builtinId="0"/>
    <cellStyle name="Normal 2" xfId="5" xr:uid="{55B7922D-E0C5-4AAA-9B39-09682CCFE16E}"/>
    <cellStyle name="Normal 4" xfId="4" xr:uid="{E6A080E1-C1BF-458E-8AEC-40071AF3C36F}"/>
    <cellStyle name="Normal_Amphibians" xfId="11" xr:uid="{6BB68D2D-0882-4E6A-95E4-0380F14EE9F8}"/>
    <cellStyle name="Normal_esp A II" xfId="8" xr:uid="{CB0ED859-4E73-4D1C-AE47-0E5D034E3AFE}"/>
    <cellStyle name="Normal_Feuil1" xfId="6" xr:uid="{9E919C73-7E02-4A42-836B-71FCB60ACC02}"/>
    <cellStyle name="Normal_Feuil2" xfId="12" xr:uid="{3687196E-76BD-42E2-8C21-0ABA9BC45F61}"/>
    <cellStyle name="Normal_Fish" xfId="9" xr:uid="{864F9676-C0EF-42DF-894D-E7197E502DA8}"/>
    <cellStyle name="Normal_Invertebrates" xfId="7" xr:uid="{0E09874C-6FDB-41FC-A26F-359277BCE323}"/>
    <cellStyle name="Normal_OIS A I" xfId="14" xr:uid="{3A039E66-C528-4DA8-A1BE-012820EC0B1D}"/>
    <cellStyle name="Normal_Plants" xfId="13" xr:uid="{12DE1D59-A4DF-4FEB-B57E-16B86969E177}"/>
    <cellStyle name="normální_SPECIES" xfId="10" xr:uid="{C24F83A6-7961-403F-A09A-BE4481119AED}"/>
    <cellStyle name="Pourcentage" xfId="3" builtinId="5"/>
  </cellStyles>
  <dxfs count="1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val="0"/>
        <i val="0"/>
        <strike val="0"/>
        <condense val="0"/>
        <extend val="0"/>
        <outline val="0"/>
        <shadow val="0"/>
        <u val="none"/>
        <vertAlign val="baseline"/>
        <sz val="8"/>
        <color indexed="8"/>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indexed="8"/>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indexed="8"/>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dxf>
    <dxf>
      <border outline="0">
        <right style="thin">
          <color indexed="64"/>
        </right>
      </border>
    </dxf>
    <dxf>
      <border outline="0">
        <right style="thin">
          <color indexed="64"/>
        </right>
        <top style="thin">
          <color indexed="64"/>
        </top>
      </border>
    </dxf>
    <dxf>
      <font>
        <b/>
        <i val="0"/>
        <strike val="0"/>
        <condense val="0"/>
        <extend val="0"/>
        <outline val="0"/>
        <shadow val="0"/>
        <u val="none"/>
        <vertAlign val="baseline"/>
        <sz val="10"/>
        <color theme="0"/>
        <name val="Arial"/>
        <family val="2"/>
        <scheme val="none"/>
      </font>
      <fill>
        <patternFill patternType="solid">
          <fgColor indexed="64"/>
          <bgColor rgb="FF8A000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99"/>
      <color rgb="FFFFFFCC"/>
      <color rgb="FFD6A300"/>
      <color rgb="FF003399"/>
      <color rgb="FF9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7978589</xdr:colOff>
      <xdr:row>0</xdr:row>
      <xdr:rowOff>11206</xdr:rowOff>
    </xdr:from>
    <xdr:to>
      <xdr:col>3</xdr:col>
      <xdr:colOff>2106706</xdr:colOff>
      <xdr:row>3</xdr:row>
      <xdr:rowOff>253661</xdr:rowOff>
    </xdr:to>
    <xdr:grpSp>
      <xdr:nvGrpSpPr>
        <xdr:cNvPr id="2" name="Groupe 1">
          <a:extLst>
            <a:ext uri="{FF2B5EF4-FFF2-40B4-BE49-F238E27FC236}">
              <a16:creationId xmlns:a16="http://schemas.microsoft.com/office/drawing/2014/main" id="{83BA88CF-537F-4E08-AD3E-24D950B2C113}"/>
            </a:ext>
          </a:extLst>
        </xdr:cNvPr>
        <xdr:cNvGrpSpPr/>
      </xdr:nvGrpSpPr>
      <xdr:grpSpPr>
        <a:xfrm>
          <a:off x="11273118" y="11206"/>
          <a:ext cx="2846294" cy="1194955"/>
          <a:chOff x="9366051" y="67094"/>
          <a:chExt cx="1109772" cy="373666"/>
        </a:xfrm>
      </xdr:grpSpPr>
      <xdr:pic>
        <xdr:nvPicPr>
          <xdr:cNvPr id="3" name="Image 2">
            <a:extLst>
              <a:ext uri="{FF2B5EF4-FFF2-40B4-BE49-F238E27FC236}">
                <a16:creationId xmlns:a16="http://schemas.microsoft.com/office/drawing/2014/main" id="{EC40E5E3-691D-D5E2-2403-B529A6B2A1D5}"/>
              </a:ext>
            </a:extLst>
          </xdr:cNvPr>
          <xdr:cNvPicPr/>
        </xdr:nvPicPr>
        <xdr:blipFill rotWithShape="1">
          <a:blip xmlns:r="http://schemas.openxmlformats.org/officeDocument/2006/relationships" r:embed="rId1"/>
          <a:srcRect l="29056" t="51863" r="63160" b="39861"/>
          <a:stretch/>
        </xdr:blipFill>
        <xdr:spPr bwMode="auto">
          <a:xfrm>
            <a:off x="9871248" y="78248"/>
            <a:ext cx="604575" cy="339610"/>
          </a:xfrm>
          <a:prstGeom prst="rect">
            <a:avLst/>
          </a:prstGeom>
          <a:ln>
            <a:noFill/>
          </a:ln>
          <a:extLst>
            <a:ext uri="{53640926-AAD7-44D8-BBD7-CCE9431645EC}">
              <a14:shadowObscured xmlns:a14="http://schemas.microsoft.com/office/drawing/2010/main"/>
            </a:ext>
          </a:extLst>
        </xdr:spPr>
      </xdr:pic>
      <xdr:pic>
        <xdr:nvPicPr>
          <xdr:cNvPr id="4" name="Image 3">
            <a:extLst>
              <a:ext uri="{FF2B5EF4-FFF2-40B4-BE49-F238E27FC236}">
                <a16:creationId xmlns:a16="http://schemas.microsoft.com/office/drawing/2014/main" id="{69536AB3-EBE0-A806-3756-E6FAA44A6AA4}"/>
              </a:ext>
            </a:extLst>
          </xdr:cNvPr>
          <xdr:cNvPicPr>
            <a:picLocks noChangeAspect="1"/>
          </xdr:cNvPicPr>
        </xdr:nvPicPr>
        <xdr:blipFill>
          <a:blip xmlns:r="http://schemas.openxmlformats.org/officeDocument/2006/relationships" r:embed="rId2"/>
          <a:stretch>
            <a:fillRect/>
          </a:stretch>
        </xdr:blipFill>
        <xdr:spPr>
          <a:xfrm>
            <a:off x="9366051" y="67094"/>
            <a:ext cx="463323" cy="373666"/>
          </a:xfrm>
          <a:prstGeom prst="rect">
            <a:avLst/>
          </a:prstGeom>
        </xdr:spPr>
      </xdr:pic>
    </xdr:grpSp>
    <xdr:clientData/>
  </xdr:twoCellAnchor>
  <xdr:twoCellAnchor editAs="oneCell">
    <xdr:from>
      <xdr:col>0</xdr:col>
      <xdr:colOff>103909</xdr:colOff>
      <xdr:row>0</xdr:row>
      <xdr:rowOff>0</xdr:rowOff>
    </xdr:from>
    <xdr:to>
      <xdr:col>1</xdr:col>
      <xdr:colOff>390169</xdr:colOff>
      <xdr:row>3</xdr:row>
      <xdr:rowOff>17318</xdr:rowOff>
    </xdr:to>
    <xdr:pic>
      <xdr:nvPicPr>
        <xdr:cNvPr id="5" name="Image 4">
          <a:extLst>
            <a:ext uri="{FF2B5EF4-FFF2-40B4-BE49-F238E27FC236}">
              <a16:creationId xmlns:a16="http://schemas.microsoft.com/office/drawing/2014/main" id="{5B93F22F-1ACA-4FAE-B1BF-F63E46CF10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909" y="0"/>
          <a:ext cx="1162560" cy="9793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2857498</xdr:colOff>
      <xdr:row>0</xdr:row>
      <xdr:rowOff>0</xdr:rowOff>
    </xdr:from>
    <xdr:to>
      <xdr:col>8</xdr:col>
      <xdr:colOff>2342028</xdr:colOff>
      <xdr:row>3</xdr:row>
      <xdr:rowOff>242455</xdr:rowOff>
    </xdr:to>
    <xdr:grpSp>
      <xdr:nvGrpSpPr>
        <xdr:cNvPr id="2" name="Groupe 1">
          <a:extLst>
            <a:ext uri="{FF2B5EF4-FFF2-40B4-BE49-F238E27FC236}">
              <a16:creationId xmlns:a16="http://schemas.microsoft.com/office/drawing/2014/main" id="{0725A00F-3B7F-48E7-97F3-B37F6E7B10BD}"/>
            </a:ext>
          </a:extLst>
        </xdr:cNvPr>
        <xdr:cNvGrpSpPr/>
      </xdr:nvGrpSpPr>
      <xdr:grpSpPr>
        <a:xfrm>
          <a:off x="14556439" y="0"/>
          <a:ext cx="2902324" cy="1194955"/>
          <a:chOff x="9366051" y="67094"/>
          <a:chExt cx="1109772" cy="373666"/>
        </a:xfrm>
      </xdr:grpSpPr>
      <xdr:pic>
        <xdr:nvPicPr>
          <xdr:cNvPr id="3" name="Image 2">
            <a:extLst>
              <a:ext uri="{FF2B5EF4-FFF2-40B4-BE49-F238E27FC236}">
                <a16:creationId xmlns:a16="http://schemas.microsoft.com/office/drawing/2014/main" id="{A5713734-CA6D-E8D9-6CD3-43E9947B08FE}"/>
              </a:ext>
            </a:extLst>
          </xdr:cNvPr>
          <xdr:cNvPicPr/>
        </xdr:nvPicPr>
        <xdr:blipFill rotWithShape="1">
          <a:blip xmlns:r="http://schemas.openxmlformats.org/officeDocument/2006/relationships" r:embed="rId1"/>
          <a:srcRect l="29056" t="51863" r="63160" b="39861"/>
          <a:stretch/>
        </xdr:blipFill>
        <xdr:spPr bwMode="auto">
          <a:xfrm>
            <a:off x="9871248" y="78248"/>
            <a:ext cx="604575" cy="339610"/>
          </a:xfrm>
          <a:prstGeom prst="rect">
            <a:avLst/>
          </a:prstGeom>
          <a:ln>
            <a:noFill/>
          </a:ln>
          <a:extLst>
            <a:ext uri="{53640926-AAD7-44D8-BBD7-CCE9431645EC}">
              <a14:shadowObscured xmlns:a14="http://schemas.microsoft.com/office/drawing/2010/main"/>
            </a:ext>
          </a:extLst>
        </xdr:spPr>
      </xdr:pic>
      <xdr:pic>
        <xdr:nvPicPr>
          <xdr:cNvPr id="4" name="Image 3">
            <a:extLst>
              <a:ext uri="{FF2B5EF4-FFF2-40B4-BE49-F238E27FC236}">
                <a16:creationId xmlns:a16="http://schemas.microsoft.com/office/drawing/2014/main" id="{F601ED5B-742C-0417-DDEB-EDA5AC30DAB2}"/>
              </a:ext>
            </a:extLst>
          </xdr:cNvPr>
          <xdr:cNvPicPr>
            <a:picLocks noChangeAspect="1"/>
          </xdr:cNvPicPr>
        </xdr:nvPicPr>
        <xdr:blipFill>
          <a:blip xmlns:r="http://schemas.openxmlformats.org/officeDocument/2006/relationships" r:embed="rId2"/>
          <a:stretch>
            <a:fillRect/>
          </a:stretch>
        </xdr:blipFill>
        <xdr:spPr>
          <a:xfrm>
            <a:off x="9366051" y="67094"/>
            <a:ext cx="463323" cy="373666"/>
          </a:xfrm>
          <a:prstGeom prst="rect">
            <a:avLst/>
          </a:prstGeom>
        </xdr:spPr>
      </xdr:pic>
    </xdr:grpSp>
    <xdr:clientData/>
  </xdr:twoCellAnchor>
  <xdr:twoCellAnchor editAs="oneCell">
    <xdr:from>
      <xdr:col>0</xdr:col>
      <xdr:colOff>103909</xdr:colOff>
      <xdr:row>0</xdr:row>
      <xdr:rowOff>0</xdr:rowOff>
    </xdr:from>
    <xdr:to>
      <xdr:col>0</xdr:col>
      <xdr:colOff>1260418</xdr:colOff>
      <xdr:row>3</xdr:row>
      <xdr:rowOff>30653</xdr:rowOff>
    </xdr:to>
    <xdr:pic>
      <xdr:nvPicPr>
        <xdr:cNvPr id="5" name="Image 4">
          <a:extLst>
            <a:ext uri="{FF2B5EF4-FFF2-40B4-BE49-F238E27FC236}">
              <a16:creationId xmlns:a16="http://schemas.microsoft.com/office/drawing/2014/main" id="{D45722CE-E4A4-4ED8-AB2B-6579105EB73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909" y="0"/>
          <a:ext cx="1161337" cy="9871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497417</xdr:colOff>
      <xdr:row>0</xdr:row>
      <xdr:rowOff>11545</xdr:rowOff>
    </xdr:from>
    <xdr:to>
      <xdr:col>13</xdr:col>
      <xdr:colOff>4082</xdr:colOff>
      <xdr:row>3</xdr:row>
      <xdr:rowOff>254000</xdr:rowOff>
    </xdr:to>
    <xdr:grpSp>
      <xdr:nvGrpSpPr>
        <xdr:cNvPr id="2" name="Groupe 1">
          <a:extLst>
            <a:ext uri="{FF2B5EF4-FFF2-40B4-BE49-F238E27FC236}">
              <a16:creationId xmlns:a16="http://schemas.microsoft.com/office/drawing/2014/main" id="{F0E9771C-A280-4E4D-9277-A52D4B074A90}"/>
            </a:ext>
          </a:extLst>
        </xdr:cNvPr>
        <xdr:cNvGrpSpPr/>
      </xdr:nvGrpSpPr>
      <xdr:grpSpPr>
        <a:xfrm>
          <a:off x="20817417" y="11545"/>
          <a:ext cx="2512332" cy="1197072"/>
          <a:chOff x="9366051" y="67094"/>
          <a:chExt cx="1109772" cy="373666"/>
        </a:xfrm>
      </xdr:grpSpPr>
      <xdr:pic>
        <xdr:nvPicPr>
          <xdr:cNvPr id="3" name="Image 2">
            <a:extLst>
              <a:ext uri="{FF2B5EF4-FFF2-40B4-BE49-F238E27FC236}">
                <a16:creationId xmlns:a16="http://schemas.microsoft.com/office/drawing/2014/main" id="{1E5DF5EC-6EB6-AF43-5ECE-A6C097A850E6}"/>
              </a:ext>
            </a:extLst>
          </xdr:cNvPr>
          <xdr:cNvPicPr/>
        </xdr:nvPicPr>
        <xdr:blipFill rotWithShape="1">
          <a:blip xmlns:r="http://schemas.openxmlformats.org/officeDocument/2006/relationships" r:embed="rId1"/>
          <a:srcRect l="29056" t="51863" r="63160" b="39861"/>
          <a:stretch/>
        </xdr:blipFill>
        <xdr:spPr bwMode="auto">
          <a:xfrm>
            <a:off x="9871248" y="78248"/>
            <a:ext cx="604575" cy="339610"/>
          </a:xfrm>
          <a:prstGeom prst="rect">
            <a:avLst/>
          </a:prstGeom>
          <a:ln>
            <a:noFill/>
          </a:ln>
          <a:extLst>
            <a:ext uri="{53640926-AAD7-44D8-BBD7-CCE9431645EC}">
              <a14:shadowObscured xmlns:a14="http://schemas.microsoft.com/office/drawing/2010/main"/>
            </a:ext>
          </a:extLst>
        </xdr:spPr>
      </xdr:pic>
      <xdr:pic>
        <xdr:nvPicPr>
          <xdr:cNvPr id="4" name="Image 3">
            <a:extLst>
              <a:ext uri="{FF2B5EF4-FFF2-40B4-BE49-F238E27FC236}">
                <a16:creationId xmlns:a16="http://schemas.microsoft.com/office/drawing/2014/main" id="{A3EBEA97-E909-B311-B9C2-C550A1B33FBF}"/>
              </a:ext>
            </a:extLst>
          </xdr:cNvPr>
          <xdr:cNvPicPr>
            <a:picLocks noChangeAspect="1"/>
          </xdr:cNvPicPr>
        </xdr:nvPicPr>
        <xdr:blipFill>
          <a:blip xmlns:r="http://schemas.openxmlformats.org/officeDocument/2006/relationships" r:embed="rId2"/>
          <a:stretch>
            <a:fillRect/>
          </a:stretch>
        </xdr:blipFill>
        <xdr:spPr>
          <a:xfrm>
            <a:off x="9366051" y="67094"/>
            <a:ext cx="463323" cy="373666"/>
          </a:xfrm>
          <a:prstGeom prst="rect">
            <a:avLst/>
          </a:prstGeom>
        </xdr:spPr>
      </xdr:pic>
    </xdr:grpSp>
    <xdr:clientData/>
  </xdr:twoCellAnchor>
  <xdr:twoCellAnchor editAs="oneCell">
    <xdr:from>
      <xdr:col>0</xdr:col>
      <xdr:colOff>103909</xdr:colOff>
      <xdr:row>0</xdr:row>
      <xdr:rowOff>0</xdr:rowOff>
    </xdr:from>
    <xdr:to>
      <xdr:col>1</xdr:col>
      <xdr:colOff>126526</xdr:colOff>
      <xdr:row>3</xdr:row>
      <xdr:rowOff>3711</xdr:rowOff>
    </xdr:to>
    <xdr:pic>
      <xdr:nvPicPr>
        <xdr:cNvPr id="5" name="Image 4">
          <a:extLst>
            <a:ext uri="{FF2B5EF4-FFF2-40B4-BE49-F238E27FC236}">
              <a16:creationId xmlns:a16="http://schemas.microsoft.com/office/drawing/2014/main" id="{53B8E494-E395-4D1C-B758-914245AC26F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909" y="0"/>
          <a:ext cx="1202901" cy="9761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762001</xdr:colOff>
      <xdr:row>0</xdr:row>
      <xdr:rowOff>20949</xdr:rowOff>
    </xdr:from>
    <xdr:to>
      <xdr:col>11</xdr:col>
      <xdr:colOff>41</xdr:colOff>
      <xdr:row>3</xdr:row>
      <xdr:rowOff>231321</xdr:rowOff>
    </xdr:to>
    <xdr:grpSp>
      <xdr:nvGrpSpPr>
        <xdr:cNvPr id="6" name="Groupe 5">
          <a:extLst>
            <a:ext uri="{FF2B5EF4-FFF2-40B4-BE49-F238E27FC236}">
              <a16:creationId xmlns:a16="http://schemas.microsoft.com/office/drawing/2014/main" id="{653AF0DC-16EB-4A7C-944E-6216F06523C7}"/>
            </a:ext>
          </a:extLst>
        </xdr:cNvPr>
        <xdr:cNvGrpSpPr/>
      </xdr:nvGrpSpPr>
      <xdr:grpSpPr>
        <a:xfrm>
          <a:off x="19934465" y="20949"/>
          <a:ext cx="2354076" cy="1013193"/>
          <a:chOff x="9366051" y="67094"/>
          <a:chExt cx="1109772" cy="373666"/>
        </a:xfrm>
      </xdr:grpSpPr>
      <xdr:pic>
        <xdr:nvPicPr>
          <xdr:cNvPr id="4" name="Image 3">
            <a:extLst>
              <a:ext uri="{FF2B5EF4-FFF2-40B4-BE49-F238E27FC236}">
                <a16:creationId xmlns:a16="http://schemas.microsoft.com/office/drawing/2014/main" id="{5B00CA0A-7FBF-4296-84A3-730FD1691870}"/>
              </a:ext>
            </a:extLst>
          </xdr:cNvPr>
          <xdr:cNvPicPr/>
        </xdr:nvPicPr>
        <xdr:blipFill rotWithShape="1">
          <a:blip xmlns:r="http://schemas.openxmlformats.org/officeDocument/2006/relationships" r:embed="rId1"/>
          <a:srcRect l="29056" t="51863" r="63160" b="39861"/>
          <a:stretch/>
        </xdr:blipFill>
        <xdr:spPr bwMode="auto">
          <a:xfrm>
            <a:off x="9871248" y="78248"/>
            <a:ext cx="604575" cy="339610"/>
          </a:xfrm>
          <a:prstGeom prst="rect">
            <a:avLst/>
          </a:prstGeom>
          <a:ln>
            <a:noFill/>
          </a:ln>
          <a:extLst>
            <a:ext uri="{53640926-AAD7-44D8-BBD7-CCE9431645EC}">
              <a14:shadowObscured xmlns:a14="http://schemas.microsoft.com/office/drawing/2010/main"/>
            </a:ext>
          </a:extLst>
        </xdr:spPr>
      </xdr:pic>
      <xdr:pic>
        <xdr:nvPicPr>
          <xdr:cNvPr id="5" name="Image 4">
            <a:extLst>
              <a:ext uri="{FF2B5EF4-FFF2-40B4-BE49-F238E27FC236}">
                <a16:creationId xmlns:a16="http://schemas.microsoft.com/office/drawing/2014/main" id="{A62A94EA-94D7-4877-B843-0EEFE1B0BFFC}"/>
              </a:ext>
            </a:extLst>
          </xdr:cNvPr>
          <xdr:cNvPicPr>
            <a:picLocks noChangeAspect="1"/>
          </xdr:cNvPicPr>
        </xdr:nvPicPr>
        <xdr:blipFill>
          <a:blip xmlns:r="http://schemas.openxmlformats.org/officeDocument/2006/relationships" r:embed="rId2"/>
          <a:stretch>
            <a:fillRect/>
          </a:stretch>
        </xdr:blipFill>
        <xdr:spPr>
          <a:xfrm>
            <a:off x="9366051" y="67094"/>
            <a:ext cx="463323" cy="373666"/>
          </a:xfrm>
          <a:prstGeom prst="rect">
            <a:avLst/>
          </a:prstGeom>
        </xdr:spPr>
      </xdr:pic>
    </xdr:grpSp>
    <xdr:clientData/>
  </xdr:twoCellAnchor>
  <xdr:twoCellAnchor editAs="oneCell">
    <xdr:from>
      <xdr:col>0</xdr:col>
      <xdr:colOff>229608</xdr:colOff>
      <xdr:row>0</xdr:row>
      <xdr:rowOff>0</xdr:rowOff>
    </xdr:from>
    <xdr:to>
      <xdr:col>1</xdr:col>
      <xdr:colOff>836743</xdr:colOff>
      <xdr:row>4</xdr:row>
      <xdr:rowOff>256350</xdr:rowOff>
    </xdr:to>
    <xdr:pic>
      <xdr:nvPicPr>
        <xdr:cNvPr id="3" name="Image 2">
          <a:extLst>
            <a:ext uri="{FF2B5EF4-FFF2-40B4-BE49-F238E27FC236}">
              <a16:creationId xmlns:a16="http://schemas.microsoft.com/office/drawing/2014/main" id="{6A21EEB7-7CB6-4181-85B6-84965EF0C48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9608" y="0"/>
          <a:ext cx="1651075" cy="134033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2533650</xdr:colOff>
      <xdr:row>0</xdr:row>
      <xdr:rowOff>0</xdr:rowOff>
    </xdr:from>
    <xdr:to>
      <xdr:col>2</xdr:col>
      <xdr:colOff>4261210</xdr:colOff>
      <xdr:row>2</xdr:row>
      <xdr:rowOff>93669</xdr:rowOff>
    </xdr:to>
    <xdr:grpSp>
      <xdr:nvGrpSpPr>
        <xdr:cNvPr id="6" name="Groupe 5">
          <a:extLst>
            <a:ext uri="{FF2B5EF4-FFF2-40B4-BE49-F238E27FC236}">
              <a16:creationId xmlns:a16="http://schemas.microsoft.com/office/drawing/2014/main" id="{DF6481A9-D558-4147-9FC3-5BD2690A9330}"/>
            </a:ext>
          </a:extLst>
        </xdr:cNvPr>
        <xdr:cNvGrpSpPr/>
      </xdr:nvGrpSpPr>
      <xdr:grpSpPr>
        <a:xfrm>
          <a:off x="8229600" y="0"/>
          <a:ext cx="1727560" cy="617544"/>
          <a:chOff x="9366051" y="67094"/>
          <a:chExt cx="1109772" cy="373666"/>
        </a:xfrm>
      </xdr:grpSpPr>
      <xdr:pic>
        <xdr:nvPicPr>
          <xdr:cNvPr id="7" name="Image 6">
            <a:extLst>
              <a:ext uri="{FF2B5EF4-FFF2-40B4-BE49-F238E27FC236}">
                <a16:creationId xmlns:a16="http://schemas.microsoft.com/office/drawing/2014/main" id="{3DDCA9D1-235C-43BA-987A-270E3A692A34}"/>
              </a:ext>
            </a:extLst>
          </xdr:cNvPr>
          <xdr:cNvPicPr/>
        </xdr:nvPicPr>
        <xdr:blipFill rotWithShape="1">
          <a:blip xmlns:r="http://schemas.openxmlformats.org/officeDocument/2006/relationships" r:embed="rId1"/>
          <a:srcRect l="29056" t="51863" r="63160" b="39861"/>
          <a:stretch/>
        </xdr:blipFill>
        <xdr:spPr bwMode="auto">
          <a:xfrm>
            <a:off x="9871248" y="78248"/>
            <a:ext cx="604575" cy="339610"/>
          </a:xfrm>
          <a:prstGeom prst="rect">
            <a:avLst/>
          </a:prstGeom>
          <a:ln>
            <a:noFill/>
          </a:ln>
          <a:extLst>
            <a:ext uri="{53640926-AAD7-44D8-BBD7-CCE9431645EC}">
              <a14:shadowObscured xmlns:a14="http://schemas.microsoft.com/office/drawing/2010/main"/>
            </a:ext>
          </a:extLst>
        </xdr:spPr>
      </xdr:pic>
      <xdr:pic>
        <xdr:nvPicPr>
          <xdr:cNvPr id="8" name="Image 7">
            <a:extLst>
              <a:ext uri="{FF2B5EF4-FFF2-40B4-BE49-F238E27FC236}">
                <a16:creationId xmlns:a16="http://schemas.microsoft.com/office/drawing/2014/main" id="{AD1F5517-62E8-4218-91D4-2B25B08F5821}"/>
              </a:ext>
            </a:extLst>
          </xdr:cNvPr>
          <xdr:cNvPicPr>
            <a:picLocks noChangeAspect="1"/>
          </xdr:cNvPicPr>
        </xdr:nvPicPr>
        <xdr:blipFill>
          <a:blip xmlns:r="http://schemas.openxmlformats.org/officeDocument/2006/relationships" r:embed="rId2"/>
          <a:stretch>
            <a:fillRect/>
          </a:stretch>
        </xdr:blipFill>
        <xdr:spPr>
          <a:xfrm>
            <a:off x="9366051" y="67094"/>
            <a:ext cx="463323" cy="373666"/>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582930</xdr:colOff>
      <xdr:row>0</xdr:row>
      <xdr:rowOff>0</xdr:rowOff>
    </xdr:from>
    <xdr:to>
      <xdr:col>8</xdr:col>
      <xdr:colOff>746485</xdr:colOff>
      <xdr:row>1</xdr:row>
      <xdr:rowOff>59379</xdr:rowOff>
    </xdr:to>
    <xdr:grpSp>
      <xdr:nvGrpSpPr>
        <xdr:cNvPr id="6" name="Groupe 5">
          <a:extLst>
            <a:ext uri="{FF2B5EF4-FFF2-40B4-BE49-F238E27FC236}">
              <a16:creationId xmlns:a16="http://schemas.microsoft.com/office/drawing/2014/main" id="{FA0EDD88-A6C9-4EA6-B295-893EE078AEEB}"/>
            </a:ext>
          </a:extLst>
        </xdr:cNvPr>
        <xdr:cNvGrpSpPr/>
      </xdr:nvGrpSpPr>
      <xdr:grpSpPr>
        <a:xfrm>
          <a:off x="10079355" y="0"/>
          <a:ext cx="1687555" cy="602304"/>
          <a:chOff x="9366051" y="67094"/>
          <a:chExt cx="1109772" cy="373666"/>
        </a:xfrm>
      </xdr:grpSpPr>
      <xdr:pic>
        <xdr:nvPicPr>
          <xdr:cNvPr id="7" name="Image 6">
            <a:extLst>
              <a:ext uri="{FF2B5EF4-FFF2-40B4-BE49-F238E27FC236}">
                <a16:creationId xmlns:a16="http://schemas.microsoft.com/office/drawing/2014/main" id="{79649BAE-3249-4F94-BDC8-7CC5CDF7272A}"/>
              </a:ext>
            </a:extLst>
          </xdr:cNvPr>
          <xdr:cNvPicPr/>
        </xdr:nvPicPr>
        <xdr:blipFill rotWithShape="1">
          <a:blip xmlns:r="http://schemas.openxmlformats.org/officeDocument/2006/relationships" r:embed="rId1"/>
          <a:srcRect l="29056" t="51863" r="63160" b="39861"/>
          <a:stretch/>
        </xdr:blipFill>
        <xdr:spPr bwMode="auto">
          <a:xfrm>
            <a:off x="9871248" y="78248"/>
            <a:ext cx="604575" cy="339610"/>
          </a:xfrm>
          <a:prstGeom prst="rect">
            <a:avLst/>
          </a:prstGeom>
          <a:ln>
            <a:noFill/>
          </a:ln>
          <a:extLst>
            <a:ext uri="{53640926-AAD7-44D8-BBD7-CCE9431645EC}">
              <a14:shadowObscured xmlns:a14="http://schemas.microsoft.com/office/drawing/2010/main"/>
            </a:ext>
          </a:extLst>
        </xdr:spPr>
      </xdr:pic>
      <xdr:pic>
        <xdr:nvPicPr>
          <xdr:cNvPr id="8" name="Image 7">
            <a:extLst>
              <a:ext uri="{FF2B5EF4-FFF2-40B4-BE49-F238E27FC236}">
                <a16:creationId xmlns:a16="http://schemas.microsoft.com/office/drawing/2014/main" id="{19EA6ECF-6201-46D6-88AC-FB2B37F01667}"/>
              </a:ext>
            </a:extLst>
          </xdr:cNvPr>
          <xdr:cNvPicPr>
            <a:picLocks noChangeAspect="1"/>
          </xdr:cNvPicPr>
        </xdr:nvPicPr>
        <xdr:blipFill>
          <a:blip xmlns:r="http://schemas.openxmlformats.org/officeDocument/2006/relationships" r:embed="rId2"/>
          <a:stretch>
            <a:fillRect/>
          </a:stretch>
        </xdr:blipFill>
        <xdr:spPr>
          <a:xfrm>
            <a:off x="9366051" y="67094"/>
            <a:ext cx="463323" cy="373666"/>
          </a:xfrm>
          <a:prstGeom prst="rect">
            <a:avLst/>
          </a:prstGeom>
        </xdr:spPr>
      </xdr:pic>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00226EA-2DA9-42A0-90ED-11F6E52A0676}" name="Tableau1" displayName="Tableau1" ref="A2:G207" totalsRowShown="0" headerRowDxfId="14" tableBorderDxfId="13" headerRowCellStyle="Normal_Feuil1">
  <autoFilter ref="A2:G207" xr:uid="{200226EA-2DA9-42A0-90ED-11F6E52A0676}"/>
  <tableColumns count="7">
    <tableColumn id="1" xr3:uid="{EB1456C3-4DB0-4801-B47C-9563CE26D105}" name="P" dataDxfId="12"/>
    <tableColumn id="2" xr3:uid="{1A719B54-AEF0-46B3-A427-F237C977DBA5}" name="Code N2000" dataDxfId="11"/>
    <tableColumn id="3" xr3:uid="{3B771C70-A941-4867-9F58-EBB3CE657128}" name="Nom vernaculaire" dataDxfId="10" dataCellStyle="Normal_esp A II"/>
    <tableColumn id="4" xr3:uid="{85176495-5D69-46F6-8BEC-55570E8E3090}" name="Colonne1"/>
    <tableColumn id="5" xr3:uid="{7EEFB91B-F15F-47E2-8ABD-E54A8BB20B09}" name="Nom cité dans la Directive"/>
    <tableColumn id="6" xr3:uid="{F0DA4043-32C8-4017-AA66-58892C6BEE4B}" name="CD_NOM" dataDxfId="9" dataCellStyle="Normal_esp A II"/>
    <tableColumn id="7" xr3:uid="{1BC5905C-7D2F-4FE8-BEA9-69A5622D0091}" name="Nom scientifique valide" dataDxfId="8" dataCellStyle="Normal_esp A II"/>
  </tableColumns>
  <tableStyleInfo name="TableStyleMedium2"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C989C-44A1-473E-98D8-6685917E0E8B}">
  <sheetPr>
    <tabColor rgb="FFD6A300"/>
    <pageSetUpPr fitToPage="1"/>
  </sheetPr>
  <dimension ref="A1:E76"/>
  <sheetViews>
    <sheetView tabSelected="1" topLeftCell="A6" zoomScale="85" zoomScaleNormal="85" workbookViewId="0">
      <selection activeCell="B8" sqref="B8"/>
    </sheetView>
  </sheetViews>
  <sheetFormatPr baseColWidth="10" defaultRowHeight="15"/>
  <cols>
    <col min="1" max="1" width="13.140625" customWidth="1"/>
    <col min="2" max="2" width="36.28515625" customWidth="1"/>
    <col min="3" max="3" width="130.7109375" customWidth="1"/>
    <col min="4" max="4" width="33.140625" customWidth="1"/>
    <col min="5" max="5" width="14.28515625" customWidth="1"/>
  </cols>
  <sheetData>
    <row r="1" spans="1:4" s="31" customFormat="1" ht="42.75" customHeight="1">
      <c r="A1" s="61"/>
      <c r="C1" s="1" t="s">
        <v>58</v>
      </c>
    </row>
    <row r="2" spans="1:4" s="31" customFormat="1" ht="18">
      <c r="C2" s="2" t="s">
        <v>1</v>
      </c>
    </row>
    <row r="3" spans="1:4" s="31" customFormat="1">
      <c r="C3" s="3" t="str">
        <f>'Dépenses prév.'!D3</f>
        <v>Version 1.2 du 15 décembre 2025</v>
      </c>
    </row>
    <row r="4" spans="1:4" s="31" customFormat="1" ht="26.25">
      <c r="C4" s="18" t="s">
        <v>2528</v>
      </c>
    </row>
    <row r="5" spans="1:4" s="31" customFormat="1" ht="21" customHeight="1">
      <c r="A5" s="271" t="s">
        <v>2520</v>
      </c>
      <c r="B5" s="272" t="str">
        <f>'Dépenses prév.'!I7</f>
        <v>A remplir par l'administration au moment de l'instruction de la demande</v>
      </c>
      <c r="C5" s="4"/>
    </row>
    <row r="6" spans="1:4" s="31" customFormat="1" ht="83.25" customHeight="1">
      <c r="A6" s="357" t="s">
        <v>2614</v>
      </c>
      <c r="B6" s="357"/>
      <c r="C6" s="357"/>
      <c r="D6" s="357"/>
    </row>
    <row r="7" spans="1:4" s="31" customFormat="1" ht="15.75" thickBot="1">
      <c r="B7" s="415" t="s">
        <v>2621</v>
      </c>
      <c r="C7" s="416"/>
    </row>
    <row r="8" spans="1:4" ht="23.25" customHeight="1" thickBot="1">
      <c r="A8" s="266" t="s">
        <v>2548</v>
      </c>
      <c r="B8" s="267"/>
      <c r="C8" s="267"/>
      <c r="D8" s="283"/>
    </row>
    <row r="9" spans="1:4" ht="156.75" customHeight="1">
      <c r="B9" s="322" t="s">
        <v>2543</v>
      </c>
      <c r="C9" s="92"/>
    </row>
    <row r="10" spans="1:4" ht="15.75" thickBot="1"/>
    <row r="11" spans="1:4" ht="24" customHeight="1" thickBot="1">
      <c r="A11" s="266" t="s">
        <v>2547</v>
      </c>
      <c r="B11" s="267"/>
      <c r="C11" s="310"/>
      <c r="D11" s="283"/>
    </row>
    <row r="12" spans="1:4" ht="104.25" customHeight="1">
      <c r="B12" s="322" t="s">
        <v>2546</v>
      </c>
      <c r="C12" s="328" t="s">
        <v>2610</v>
      </c>
    </row>
    <row r="13" spans="1:4" ht="15.75" thickBot="1"/>
    <row r="14" spans="1:4" ht="49.5" customHeight="1" thickBot="1">
      <c r="A14" s="266" t="s">
        <v>2549</v>
      </c>
      <c r="B14" s="267"/>
      <c r="C14" s="310" t="s">
        <v>2611</v>
      </c>
      <c r="D14" s="283"/>
    </row>
    <row r="16" spans="1:4" s="315" customFormat="1" ht="15.75">
      <c r="B16" s="317" t="s">
        <v>2553</v>
      </c>
      <c r="C16" s="318"/>
      <c r="D16" s="319"/>
    </row>
    <row r="17" spans="1:5" ht="31.5">
      <c r="B17" s="314" t="s">
        <v>2550</v>
      </c>
      <c r="C17" s="314" t="s">
        <v>2552</v>
      </c>
      <c r="D17" s="314" t="s">
        <v>2551</v>
      </c>
    </row>
    <row r="18" spans="1:5">
      <c r="B18" s="92"/>
      <c r="C18" s="92"/>
      <c r="D18" s="92"/>
    </row>
    <row r="19" spans="1:5">
      <c r="B19" s="92"/>
      <c r="C19" s="92"/>
      <c r="D19" s="92"/>
    </row>
    <row r="21" spans="1:5" ht="60.75" customHeight="1">
      <c r="B21" s="325" t="s">
        <v>2599</v>
      </c>
      <c r="C21" s="92"/>
    </row>
    <row r="22" spans="1:5" ht="15.75" thickBot="1"/>
    <row r="23" spans="1:5" ht="34.5" customHeight="1" thickBot="1">
      <c r="A23" s="266" t="s">
        <v>2554</v>
      </c>
      <c r="B23" s="267"/>
      <c r="C23" s="310"/>
      <c r="D23" s="283"/>
    </row>
    <row r="25" spans="1:5" s="315" customFormat="1" ht="15.75">
      <c r="A25" s="317" t="s">
        <v>2600</v>
      </c>
      <c r="B25" s="320"/>
      <c r="C25" s="320"/>
      <c r="D25" s="321"/>
    </row>
    <row r="26" spans="1:5" s="315" customFormat="1" ht="15.75">
      <c r="A26" s="316"/>
      <c r="B26" s="327" t="s">
        <v>2601</v>
      </c>
    </row>
    <row r="28" spans="1:5" s="315" customFormat="1" ht="15.75">
      <c r="A28" s="317" t="s">
        <v>2557</v>
      </c>
      <c r="B28" s="320"/>
      <c r="C28" s="320"/>
      <c r="D28" s="321"/>
    </row>
    <row r="29" spans="1:5" ht="60">
      <c r="B29" s="307" t="s">
        <v>2555</v>
      </c>
      <c r="C29" s="307" t="s">
        <v>2556</v>
      </c>
      <c r="D29" s="307" t="s">
        <v>2558</v>
      </c>
      <c r="E29" s="307" t="s">
        <v>2602</v>
      </c>
    </row>
    <row r="30" spans="1:5">
      <c r="B30" s="92"/>
      <c r="C30" s="92"/>
      <c r="D30" s="92"/>
      <c r="E30" s="92"/>
    </row>
    <row r="31" spans="1:5">
      <c r="B31" s="92"/>
      <c r="C31" s="92"/>
      <c r="D31" s="92"/>
      <c r="E31" s="92"/>
    </row>
    <row r="32" spans="1:5">
      <c r="B32" s="92"/>
      <c r="C32" s="92"/>
      <c r="D32" s="92"/>
      <c r="E32" s="92"/>
    </row>
    <row r="33" spans="1:5">
      <c r="B33" s="92"/>
      <c r="C33" s="92"/>
      <c r="D33" s="92"/>
      <c r="E33" s="92"/>
    </row>
    <row r="35" spans="1:5" ht="109.5" customHeight="1">
      <c r="B35" s="325" t="s">
        <v>2559</v>
      </c>
      <c r="C35" s="92"/>
    </row>
    <row r="36" spans="1:5" ht="15.75" thickBot="1"/>
    <row r="37" spans="1:5" ht="30" customHeight="1" thickBot="1">
      <c r="A37" s="266" t="s">
        <v>2561</v>
      </c>
      <c r="B37" s="267"/>
      <c r="C37" s="310"/>
      <c r="D37" s="283"/>
    </row>
    <row r="38" spans="1:5" ht="125.25" customHeight="1">
      <c r="A38" s="231"/>
      <c r="B38" s="323" t="s">
        <v>2604</v>
      </c>
      <c r="C38" s="92"/>
    </row>
    <row r="39" spans="1:5" ht="15.75">
      <c r="A39" s="330" t="s">
        <v>2562</v>
      </c>
    </row>
    <row r="40" spans="1:5" ht="141.75">
      <c r="A40" s="307" t="s">
        <v>2563</v>
      </c>
      <c r="B40" s="307" t="s">
        <v>2564</v>
      </c>
      <c r="C40" s="307" t="s">
        <v>2596</v>
      </c>
    </row>
    <row r="41" spans="1:5">
      <c r="A41" s="92"/>
      <c r="B41" s="92"/>
      <c r="C41" s="92" t="s">
        <v>2560</v>
      </c>
    </row>
    <row r="42" spans="1:5">
      <c r="A42" s="92"/>
      <c r="B42" s="92"/>
      <c r="C42" s="92"/>
    </row>
    <row r="43" spans="1:5">
      <c r="A43" s="92"/>
      <c r="B43" s="92"/>
      <c r="C43" s="92"/>
    </row>
    <row r="44" spans="1:5" ht="15.75" thickBot="1"/>
    <row r="45" spans="1:5" ht="30" customHeight="1" thickBot="1">
      <c r="A45" s="266" t="s">
        <v>2598</v>
      </c>
      <c r="B45" s="267"/>
      <c r="C45" s="310"/>
      <c r="D45" s="283"/>
    </row>
    <row r="46" spans="1:5" ht="16.5" customHeight="1" thickBot="1">
      <c r="A46" s="360" t="s">
        <v>2574</v>
      </c>
      <c r="B46" s="361"/>
      <c r="C46" s="362"/>
    </row>
    <row r="47" spans="1:5" ht="16.5" customHeight="1">
      <c r="A47" s="363" t="s">
        <v>2575</v>
      </c>
      <c r="B47" s="364"/>
      <c r="C47" s="312" t="s">
        <v>2576</v>
      </c>
    </row>
    <row r="48" spans="1:5" ht="93.75" customHeight="1">
      <c r="B48" s="324" t="s">
        <v>2605</v>
      </c>
      <c r="C48" s="356"/>
    </row>
    <row r="49" spans="1:3" ht="38.25">
      <c r="B49" s="313" t="s">
        <v>2577</v>
      </c>
      <c r="C49" s="355"/>
    </row>
    <row r="50" spans="1:3" ht="114.75" customHeight="1">
      <c r="B50" s="324" t="s">
        <v>2578</v>
      </c>
      <c r="C50" s="356"/>
    </row>
    <row r="51" spans="1:3" ht="89.25">
      <c r="B51" s="313" t="s">
        <v>2579</v>
      </c>
      <c r="C51" s="355"/>
    </row>
    <row r="52" spans="1:3" ht="16.5" customHeight="1" thickBot="1">
      <c r="A52" s="365" t="s">
        <v>2580</v>
      </c>
      <c r="B52" s="366"/>
      <c r="C52" s="367"/>
    </row>
    <row r="53" spans="1:3" ht="47.25">
      <c r="B53" s="324" t="s">
        <v>2581</v>
      </c>
      <c r="C53" s="354"/>
    </row>
    <row r="54" spans="1:3" ht="63.75">
      <c r="B54" s="313" t="s">
        <v>2582</v>
      </c>
      <c r="C54" s="355"/>
    </row>
    <row r="55" spans="1:3" ht="96.75" customHeight="1">
      <c r="B55" s="324" t="s">
        <v>2583</v>
      </c>
      <c r="C55" s="356"/>
    </row>
    <row r="56" spans="1:3" ht="63.75">
      <c r="B56" s="313" t="s">
        <v>2584</v>
      </c>
      <c r="C56" s="355"/>
    </row>
    <row r="57" spans="1:3" ht="47.25">
      <c r="B57" s="324" t="s">
        <v>2585</v>
      </c>
      <c r="C57" s="356"/>
    </row>
    <row r="58" spans="1:3" ht="51.75" thickBot="1">
      <c r="B58" s="313" t="s">
        <v>2586</v>
      </c>
      <c r="C58" s="355"/>
    </row>
    <row r="59" spans="1:3" ht="16.5" thickBot="1">
      <c r="A59" s="360" t="s">
        <v>2587</v>
      </c>
      <c r="B59" s="361"/>
      <c r="C59" s="362"/>
    </row>
    <row r="60" spans="1:3" ht="68.25" customHeight="1">
      <c r="B60" s="324" t="s">
        <v>2588</v>
      </c>
      <c r="C60" s="356"/>
    </row>
    <row r="61" spans="1:3" ht="38.25">
      <c r="B61" s="313" t="s">
        <v>2589</v>
      </c>
      <c r="C61" s="355"/>
    </row>
    <row r="62" spans="1:3" ht="57.75" customHeight="1">
      <c r="B62" s="324" t="s">
        <v>2590</v>
      </c>
      <c r="C62" s="356"/>
    </row>
    <row r="63" spans="1:3" ht="63.75">
      <c r="B63" s="313" t="s">
        <v>2591</v>
      </c>
      <c r="C63" s="355"/>
    </row>
    <row r="64" spans="1:3" ht="40.5" customHeight="1">
      <c r="B64" s="324" t="s">
        <v>2592</v>
      </c>
      <c r="C64" s="356"/>
    </row>
    <row r="65" spans="1:4" ht="25.5">
      <c r="B65" s="313" t="s">
        <v>2593</v>
      </c>
      <c r="C65" s="355"/>
    </row>
    <row r="66" spans="1:4" ht="17.25" customHeight="1">
      <c r="B66" s="324" t="s">
        <v>2594</v>
      </c>
      <c r="C66" s="356"/>
    </row>
    <row r="67" spans="1:4" ht="76.5">
      <c r="B67" s="313" t="s">
        <v>2595</v>
      </c>
      <c r="C67" s="355"/>
    </row>
    <row r="68" spans="1:4" ht="15.75" thickBot="1"/>
    <row r="69" spans="1:4" ht="18.75" thickBot="1">
      <c r="A69" s="266" t="s">
        <v>2597</v>
      </c>
      <c r="B69" s="267"/>
      <c r="C69" s="310"/>
      <c r="D69" s="283"/>
    </row>
    <row r="70" spans="1:4" ht="90">
      <c r="B70" s="311" t="s">
        <v>2570</v>
      </c>
      <c r="C70" s="92"/>
    </row>
    <row r="71" spans="1:4" ht="45">
      <c r="B71" s="311" t="s">
        <v>2571</v>
      </c>
      <c r="C71" s="92"/>
    </row>
    <row r="72" spans="1:4" ht="45">
      <c r="B72" s="311" t="s">
        <v>2565</v>
      </c>
      <c r="C72" s="92"/>
    </row>
    <row r="73" spans="1:4" ht="45">
      <c r="B73" s="326" t="s">
        <v>2566</v>
      </c>
      <c r="C73" s="92"/>
    </row>
    <row r="74" spans="1:4" ht="15.75" thickBot="1"/>
    <row r="75" spans="1:4" ht="18.75" thickBot="1">
      <c r="A75" s="266" t="s">
        <v>2573</v>
      </c>
      <c r="B75" s="267"/>
      <c r="C75" s="310"/>
      <c r="D75" s="283"/>
    </row>
    <row r="76" spans="1:4" ht="80.25" customHeight="1">
      <c r="B76" s="323" t="s">
        <v>2572</v>
      </c>
      <c r="C76" s="92"/>
    </row>
  </sheetData>
  <mergeCells count="15">
    <mergeCell ref="C57:C58"/>
    <mergeCell ref="C60:C61"/>
    <mergeCell ref="C62:C63"/>
    <mergeCell ref="C64:C65"/>
    <mergeCell ref="C66:C67"/>
    <mergeCell ref="A59:C59"/>
    <mergeCell ref="C53:C54"/>
    <mergeCell ref="C55:C56"/>
    <mergeCell ref="A6:D6"/>
    <mergeCell ref="B7:C7"/>
    <mergeCell ref="A46:C46"/>
    <mergeCell ref="A47:B47"/>
    <mergeCell ref="A52:C52"/>
    <mergeCell ref="C48:C49"/>
    <mergeCell ref="C50:C51"/>
  </mergeCells>
  <dataValidations xWindow="1093" yWindow="513" count="1">
    <dataValidation allowBlank="1" showInputMessage="1" showErrorMessage="1" prompt="La liste pré-remplie est donnée à titre indicative et peut être modifiée" sqref="C12" xr:uid="{6AD9D8A9-D985-4B04-BE61-8731CEA0E868}"/>
  </dataValidations>
  <pageMargins left="0.25" right="0.25" top="0.75" bottom="0.75" header="0.3" footer="0.3"/>
  <pageSetup paperSize="9" scale="62" fitToHeight="0" orientation="landscape" r:id="rId1"/>
  <rowBreaks count="1" manualBreakCount="1">
    <brk id="44" max="4"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955CD-8152-45D9-8890-72621F004E43}">
  <dimension ref="A1:F121"/>
  <sheetViews>
    <sheetView workbookViewId="0">
      <selection activeCell="C3" sqref="C3:E121"/>
    </sheetView>
  </sheetViews>
  <sheetFormatPr baseColWidth="10" defaultRowHeight="15"/>
  <cols>
    <col min="1" max="1" width="10" customWidth="1"/>
    <col min="2" max="2" width="40.7109375" customWidth="1"/>
    <col min="3" max="3" width="32.5703125" bestFit="1" customWidth="1"/>
    <col min="4" max="4" width="9" bestFit="1" customWidth="1"/>
    <col min="5" max="5" width="37.7109375" customWidth="1"/>
    <col min="6" max="6" width="40.7109375" customWidth="1"/>
  </cols>
  <sheetData>
    <row r="1" spans="1:6" ht="15.75">
      <c r="A1" s="411" t="s">
        <v>1696</v>
      </c>
      <c r="B1" s="411"/>
      <c r="C1" s="411"/>
      <c r="D1" s="411"/>
      <c r="E1" s="411"/>
      <c r="F1" s="412"/>
    </row>
    <row r="2" spans="1:6" ht="25.5">
      <c r="A2" s="191" t="s">
        <v>1339</v>
      </c>
      <c r="B2" s="193" t="s">
        <v>1344</v>
      </c>
      <c r="C2" s="192" t="s">
        <v>1341</v>
      </c>
      <c r="D2" s="192" t="s">
        <v>1342</v>
      </c>
      <c r="E2" s="192" t="s">
        <v>1343</v>
      </c>
      <c r="F2" s="193" t="s">
        <v>1344</v>
      </c>
    </row>
    <row r="3" spans="1:6">
      <c r="A3" s="194" t="s">
        <v>1697</v>
      </c>
      <c r="B3" s="197" t="s">
        <v>1700</v>
      </c>
      <c r="C3" s="195" t="s">
        <v>1698</v>
      </c>
      <c r="D3" s="196">
        <v>2411</v>
      </c>
      <c r="E3" s="197" t="s">
        <v>1699</v>
      </c>
      <c r="F3" s="197" t="s">
        <v>1700</v>
      </c>
    </row>
    <row r="4" spans="1:6">
      <c r="A4" s="194" t="s">
        <v>1701</v>
      </c>
      <c r="B4" s="197" t="s">
        <v>1704</v>
      </c>
      <c r="C4" s="195" t="s">
        <v>1702</v>
      </c>
      <c r="D4" s="196">
        <v>956</v>
      </c>
      <c r="E4" s="197" t="s">
        <v>1703</v>
      </c>
      <c r="F4" s="197" t="s">
        <v>1704</v>
      </c>
    </row>
    <row r="5" spans="1:6">
      <c r="A5" s="194" t="s">
        <v>1705</v>
      </c>
      <c r="B5" s="197" t="s">
        <v>1708</v>
      </c>
      <c r="C5" s="195" t="s">
        <v>1706</v>
      </c>
      <c r="D5" s="196">
        <v>959</v>
      </c>
      <c r="E5" s="197" t="s">
        <v>1707</v>
      </c>
      <c r="F5" s="197" t="s">
        <v>1708</v>
      </c>
    </row>
    <row r="6" spans="1:6">
      <c r="A6" s="194" t="s">
        <v>1709</v>
      </c>
      <c r="B6" s="197" t="s">
        <v>1712</v>
      </c>
      <c r="C6" s="195" t="s">
        <v>1710</v>
      </c>
      <c r="D6" s="196">
        <v>971</v>
      </c>
      <c r="E6" s="197" t="s">
        <v>1711</v>
      </c>
      <c r="F6" s="197" t="s">
        <v>1712</v>
      </c>
    </row>
    <row r="7" spans="1:6">
      <c r="A7" s="194" t="s">
        <v>1713</v>
      </c>
      <c r="B7" s="197" t="s">
        <v>1716</v>
      </c>
      <c r="C7" s="195" t="s">
        <v>1714</v>
      </c>
      <c r="D7" s="196">
        <v>1009</v>
      </c>
      <c r="E7" s="197" t="s">
        <v>1715</v>
      </c>
      <c r="F7" s="197" t="s">
        <v>1716</v>
      </c>
    </row>
    <row r="8" spans="1:6">
      <c r="A8" s="194" t="s">
        <v>1717</v>
      </c>
      <c r="B8" s="197" t="s">
        <v>1720</v>
      </c>
      <c r="C8" s="195" t="s">
        <v>1718</v>
      </c>
      <c r="D8" s="196">
        <v>2419</v>
      </c>
      <c r="E8" s="197" t="s">
        <v>1719</v>
      </c>
      <c r="F8" s="197" t="s">
        <v>1720</v>
      </c>
    </row>
    <row r="9" spans="1:6">
      <c r="A9" s="194" t="s">
        <v>1721</v>
      </c>
      <c r="B9" s="197" t="s">
        <v>1724</v>
      </c>
      <c r="C9" s="195" t="s">
        <v>1722</v>
      </c>
      <c r="D9" s="196">
        <v>2423</v>
      </c>
      <c r="E9" s="197" t="s">
        <v>1723</v>
      </c>
      <c r="F9" s="197" t="s">
        <v>1724</v>
      </c>
    </row>
    <row r="10" spans="1:6">
      <c r="A10" s="194" t="s">
        <v>1725</v>
      </c>
      <c r="B10" s="197" t="s">
        <v>1728</v>
      </c>
      <c r="C10" s="195" t="s">
        <v>1726</v>
      </c>
      <c r="D10" s="196">
        <v>2473</v>
      </c>
      <c r="E10" s="197" t="s">
        <v>1727</v>
      </c>
      <c r="F10" s="197" t="s">
        <v>1728</v>
      </c>
    </row>
    <row r="11" spans="1:6">
      <c r="A11" s="194" t="s">
        <v>1729</v>
      </c>
      <c r="B11" s="197" t="s">
        <v>1732</v>
      </c>
      <c r="C11" s="195" t="s">
        <v>1730</v>
      </c>
      <c r="D11" s="196">
        <v>2477</v>
      </c>
      <c r="E11" s="197" t="s">
        <v>1731</v>
      </c>
      <c r="F11" s="197" t="s">
        <v>1732</v>
      </c>
    </row>
    <row r="12" spans="1:6">
      <c r="A12" s="194" t="s">
        <v>1733</v>
      </c>
      <c r="B12" s="197" t="s">
        <v>1736</v>
      </c>
      <c r="C12" s="195" t="s">
        <v>1734</v>
      </c>
      <c r="D12" s="196">
        <v>2481</v>
      </c>
      <c r="E12" s="197" t="s">
        <v>1735</v>
      </c>
      <c r="F12" s="197" t="s">
        <v>1736</v>
      </c>
    </row>
    <row r="13" spans="1:6">
      <c r="A13" s="194" t="s">
        <v>1737</v>
      </c>
      <c r="B13" s="197" t="s">
        <v>1740</v>
      </c>
      <c r="C13" s="195" t="s">
        <v>1738</v>
      </c>
      <c r="D13" s="196">
        <v>2486</v>
      </c>
      <c r="E13" s="197" t="s">
        <v>1739</v>
      </c>
      <c r="F13" s="197" t="s">
        <v>1740</v>
      </c>
    </row>
    <row r="14" spans="1:6">
      <c r="A14" s="194" t="s">
        <v>1741</v>
      </c>
      <c r="B14" s="197" t="s">
        <v>1744</v>
      </c>
      <c r="C14" s="195" t="s">
        <v>1742</v>
      </c>
      <c r="D14" s="196">
        <v>2497</v>
      </c>
      <c r="E14" s="197" t="s">
        <v>1743</v>
      </c>
      <c r="F14" s="197" t="s">
        <v>1744</v>
      </c>
    </row>
    <row r="15" spans="1:6">
      <c r="A15" s="194" t="s">
        <v>1745</v>
      </c>
      <c r="B15" s="197" t="s">
        <v>1748</v>
      </c>
      <c r="C15" s="195" t="s">
        <v>1746</v>
      </c>
      <c r="D15" s="196">
        <v>2502</v>
      </c>
      <c r="E15" s="197" t="s">
        <v>1747</v>
      </c>
      <c r="F15" s="197" t="s">
        <v>1748</v>
      </c>
    </row>
    <row r="16" spans="1:6">
      <c r="A16" s="194" t="s">
        <v>1749</v>
      </c>
      <c r="B16" s="197" t="s">
        <v>1752</v>
      </c>
      <c r="C16" s="195" t="s">
        <v>1750</v>
      </c>
      <c r="D16" s="196">
        <v>2508</v>
      </c>
      <c r="E16" s="197" t="s">
        <v>1751</v>
      </c>
      <c r="F16" s="197" t="s">
        <v>1752</v>
      </c>
    </row>
    <row r="17" spans="1:6">
      <c r="A17" s="194" t="s">
        <v>1753</v>
      </c>
      <c r="B17" s="197" t="s">
        <v>1756</v>
      </c>
      <c r="C17" s="195" t="s">
        <v>1754</v>
      </c>
      <c r="D17" s="196">
        <v>2514</v>
      </c>
      <c r="E17" s="197" t="s">
        <v>1755</v>
      </c>
      <c r="F17" s="197" t="s">
        <v>1756</v>
      </c>
    </row>
    <row r="18" spans="1:6">
      <c r="A18" s="194" t="s">
        <v>1757</v>
      </c>
      <c r="B18" s="197" t="s">
        <v>1760</v>
      </c>
      <c r="C18" s="195" t="s">
        <v>1758</v>
      </c>
      <c r="D18" s="196">
        <v>2517</v>
      </c>
      <c r="E18" s="197" t="s">
        <v>1759</v>
      </c>
      <c r="F18" s="197" t="s">
        <v>1760</v>
      </c>
    </row>
    <row r="19" spans="1:6">
      <c r="A19" s="194" t="s">
        <v>1761</v>
      </c>
      <c r="B19" s="197" t="s">
        <v>1764</v>
      </c>
      <c r="C19" s="195" t="s">
        <v>1762</v>
      </c>
      <c r="D19" s="196">
        <v>2522</v>
      </c>
      <c r="E19" s="197" t="s">
        <v>1763</v>
      </c>
      <c r="F19" s="197" t="s">
        <v>1764</v>
      </c>
    </row>
    <row r="20" spans="1:6">
      <c r="A20" s="194" t="s">
        <v>1765</v>
      </c>
      <c r="B20" s="197" t="s">
        <v>1768</v>
      </c>
      <c r="C20" s="195" t="s">
        <v>1766</v>
      </c>
      <c r="D20" s="196">
        <v>2530</v>
      </c>
      <c r="E20" s="197" t="s">
        <v>1767</v>
      </c>
      <c r="F20" s="197" t="s">
        <v>1768</v>
      </c>
    </row>
    <row r="21" spans="1:6">
      <c r="A21" s="194" t="s">
        <v>1769</v>
      </c>
      <c r="B21" s="197" t="s">
        <v>1772</v>
      </c>
      <c r="C21" s="195" t="s">
        <v>1770</v>
      </c>
      <c r="D21" s="196">
        <v>199335</v>
      </c>
      <c r="E21" s="197" t="s">
        <v>1771</v>
      </c>
      <c r="F21" s="197" t="s">
        <v>1772</v>
      </c>
    </row>
    <row r="22" spans="1:6">
      <c r="A22" s="194" t="s">
        <v>1773</v>
      </c>
      <c r="B22" s="197" t="s">
        <v>1776</v>
      </c>
      <c r="C22" s="195" t="s">
        <v>1774</v>
      </c>
      <c r="D22" s="196">
        <v>2709</v>
      </c>
      <c r="E22" s="197" t="s">
        <v>1775</v>
      </c>
      <c r="F22" s="197" t="s">
        <v>1776</v>
      </c>
    </row>
    <row r="23" spans="1:6">
      <c r="A23" s="194" t="s">
        <v>1777</v>
      </c>
      <c r="B23" s="197" t="s">
        <v>1780</v>
      </c>
      <c r="C23" s="195" t="s">
        <v>1778</v>
      </c>
      <c r="D23" s="196">
        <v>2715</v>
      </c>
      <c r="E23" s="197" t="s">
        <v>1779</v>
      </c>
      <c r="F23" s="197" t="s">
        <v>1780</v>
      </c>
    </row>
    <row r="24" spans="1:6">
      <c r="A24" s="194" t="s">
        <v>1781</v>
      </c>
      <c r="B24" s="197" t="s">
        <v>1784</v>
      </c>
      <c r="C24" s="195" t="s">
        <v>1782</v>
      </c>
      <c r="D24" s="196">
        <v>2750</v>
      </c>
      <c r="E24" s="197" t="s">
        <v>1783</v>
      </c>
      <c r="F24" s="197" t="s">
        <v>1784</v>
      </c>
    </row>
    <row r="25" spans="1:6">
      <c r="A25" s="194" t="s">
        <v>1785</v>
      </c>
      <c r="B25" s="197" t="s">
        <v>1788</v>
      </c>
      <c r="C25" s="195" t="s">
        <v>1786</v>
      </c>
      <c r="D25" s="196">
        <v>1995</v>
      </c>
      <c r="E25" s="197" t="s">
        <v>1787</v>
      </c>
      <c r="F25" s="197" t="s">
        <v>1788</v>
      </c>
    </row>
    <row r="26" spans="1:6">
      <c r="A26" s="194" t="s">
        <v>1789</v>
      </c>
      <c r="B26" s="197" t="s">
        <v>1792</v>
      </c>
      <c r="C26" s="195" t="s">
        <v>1790</v>
      </c>
      <c r="D26" s="196">
        <v>199312</v>
      </c>
      <c r="E26" s="197" t="s">
        <v>1791</v>
      </c>
      <c r="F26" s="197" t="s">
        <v>1792</v>
      </c>
    </row>
    <row r="27" spans="1:6">
      <c r="A27" s="198" t="s">
        <v>1793</v>
      </c>
      <c r="B27" s="197" t="s">
        <v>1796</v>
      </c>
      <c r="C27" s="195" t="s">
        <v>1794</v>
      </c>
      <c r="D27" s="196">
        <v>2832</v>
      </c>
      <c r="E27" s="197" t="s">
        <v>1795</v>
      </c>
      <c r="F27" s="197" t="s">
        <v>1796</v>
      </c>
    </row>
    <row r="28" spans="1:6">
      <c r="A28" s="194" t="s">
        <v>1797</v>
      </c>
      <c r="B28" s="197" t="s">
        <v>1800</v>
      </c>
      <c r="C28" s="195" t="s">
        <v>1798</v>
      </c>
      <c r="D28" s="196">
        <v>2840</v>
      </c>
      <c r="E28" s="197" t="s">
        <v>1799</v>
      </c>
      <c r="F28" s="197" t="s">
        <v>1800</v>
      </c>
    </row>
    <row r="29" spans="1:6">
      <c r="A29" s="194" t="s">
        <v>1801</v>
      </c>
      <c r="B29" s="197" t="s">
        <v>1804</v>
      </c>
      <c r="C29" s="195" t="s">
        <v>1802</v>
      </c>
      <c r="D29" s="196">
        <v>2844</v>
      </c>
      <c r="E29" s="197" t="s">
        <v>1803</v>
      </c>
      <c r="F29" s="197" t="s">
        <v>1804</v>
      </c>
    </row>
    <row r="30" spans="1:6">
      <c r="A30" s="194" t="s">
        <v>1805</v>
      </c>
      <c r="B30" s="197" t="s">
        <v>1808</v>
      </c>
      <c r="C30" s="195" t="s">
        <v>1806</v>
      </c>
      <c r="D30" s="196">
        <v>2848</v>
      </c>
      <c r="E30" s="197" t="s">
        <v>1807</v>
      </c>
      <c r="F30" s="197" t="s">
        <v>1808</v>
      </c>
    </row>
    <row r="31" spans="1:6">
      <c r="A31" s="194" t="s">
        <v>1809</v>
      </c>
      <c r="B31" s="197" t="s">
        <v>1812</v>
      </c>
      <c r="C31" s="195" t="s">
        <v>1810</v>
      </c>
      <c r="D31" s="196">
        <v>2852</v>
      </c>
      <c r="E31" s="197" t="s">
        <v>1811</v>
      </c>
      <c r="F31" s="197" t="s">
        <v>1812</v>
      </c>
    </row>
    <row r="32" spans="1:6">
      <c r="A32" s="194" t="s">
        <v>1813</v>
      </c>
      <c r="B32" s="197" t="s">
        <v>1816</v>
      </c>
      <c r="C32" s="195" t="s">
        <v>1814</v>
      </c>
      <c r="D32" s="196">
        <v>2856</v>
      </c>
      <c r="E32" s="197" t="s">
        <v>1815</v>
      </c>
      <c r="F32" s="197" t="s">
        <v>1816</v>
      </c>
    </row>
    <row r="33" spans="1:6">
      <c r="A33" s="194" t="s">
        <v>1817</v>
      </c>
      <c r="B33" s="197" t="s">
        <v>1820</v>
      </c>
      <c r="C33" s="195" t="s">
        <v>1818</v>
      </c>
      <c r="D33" s="196">
        <v>2860</v>
      </c>
      <c r="E33" s="197" t="s">
        <v>1819</v>
      </c>
      <c r="F33" s="197" t="s">
        <v>1820</v>
      </c>
    </row>
    <row r="34" spans="1:6">
      <c r="A34" s="194" t="s">
        <v>1821</v>
      </c>
      <c r="B34" s="197" t="s">
        <v>1824</v>
      </c>
      <c r="C34" s="195" t="s">
        <v>1822</v>
      </c>
      <c r="D34" s="196">
        <v>2869</v>
      </c>
      <c r="E34" s="197" t="s">
        <v>1823</v>
      </c>
      <c r="F34" s="197" t="s">
        <v>1824</v>
      </c>
    </row>
    <row r="35" spans="1:6">
      <c r="A35" s="194" t="s">
        <v>1825</v>
      </c>
      <c r="B35" s="197" t="s">
        <v>1828</v>
      </c>
      <c r="C35" s="195" t="s">
        <v>1826</v>
      </c>
      <c r="D35" s="196">
        <v>2873</v>
      </c>
      <c r="E35" s="197" t="s">
        <v>1827</v>
      </c>
      <c r="F35" s="197" t="s">
        <v>1828</v>
      </c>
    </row>
    <row r="36" spans="1:6">
      <c r="A36" s="194" t="s">
        <v>1829</v>
      </c>
      <c r="B36" s="197" t="s">
        <v>1832</v>
      </c>
      <c r="C36" s="195" t="s">
        <v>1830</v>
      </c>
      <c r="D36" s="196">
        <v>2878</v>
      </c>
      <c r="E36" s="197" t="s">
        <v>1831</v>
      </c>
      <c r="F36" s="197" t="s">
        <v>1832</v>
      </c>
    </row>
    <row r="37" spans="1:6">
      <c r="A37" s="194" t="s">
        <v>1833</v>
      </c>
      <c r="B37" s="197" t="s">
        <v>1836</v>
      </c>
      <c r="C37" s="195" t="s">
        <v>1834</v>
      </c>
      <c r="D37" s="196">
        <v>2881</v>
      </c>
      <c r="E37" s="197" t="s">
        <v>1835</v>
      </c>
      <c r="F37" s="197" t="s">
        <v>1836</v>
      </c>
    </row>
    <row r="38" spans="1:6">
      <c r="A38" s="194" t="s">
        <v>1837</v>
      </c>
      <c r="B38" s="197" t="s">
        <v>1840</v>
      </c>
      <c r="C38" s="195" t="s">
        <v>1838</v>
      </c>
      <c r="D38" s="196">
        <v>2887</v>
      </c>
      <c r="E38" s="197" t="s">
        <v>1839</v>
      </c>
      <c r="F38" s="197" t="s">
        <v>1840</v>
      </c>
    </row>
    <row r="39" spans="1:6">
      <c r="A39" s="194" t="s">
        <v>1841</v>
      </c>
      <c r="B39" s="197" t="s">
        <v>1844</v>
      </c>
      <c r="C39" s="195" t="s">
        <v>1842</v>
      </c>
      <c r="D39" s="196">
        <v>2636</v>
      </c>
      <c r="E39" s="197" t="s">
        <v>1843</v>
      </c>
      <c r="F39" s="197" t="s">
        <v>1844</v>
      </c>
    </row>
    <row r="40" spans="1:6">
      <c r="A40" s="194" t="s">
        <v>1845</v>
      </c>
      <c r="B40" s="197" t="s">
        <v>1848</v>
      </c>
      <c r="C40" s="195" t="s">
        <v>1846</v>
      </c>
      <c r="D40" s="196">
        <v>2641</v>
      </c>
      <c r="E40" s="197" t="s">
        <v>1847</v>
      </c>
      <c r="F40" s="197" t="s">
        <v>1848</v>
      </c>
    </row>
    <row r="41" spans="1:6">
      <c r="A41" s="194" t="s">
        <v>1849</v>
      </c>
      <c r="B41" s="197" t="s">
        <v>1852</v>
      </c>
      <c r="C41" s="195" t="s">
        <v>1850</v>
      </c>
      <c r="D41" s="196">
        <v>2645</v>
      </c>
      <c r="E41" s="197" t="s">
        <v>1851</v>
      </c>
      <c r="F41" s="197" t="s">
        <v>1852</v>
      </c>
    </row>
    <row r="42" spans="1:6">
      <c r="A42" s="194" t="s">
        <v>1853</v>
      </c>
      <c r="B42" s="197" t="s">
        <v>1856</v>
      </c>
      <c r="C42" s="195" t="s">
        <v>1854</v>
      </c>
      <c r="D42" s="196">
        <v>2651</v>
      </c>
      <c r="E42" s="197" t="s">
        <v>1855</v>
      </c>
      <c r="F42" s="197" t="s">
        <v>1856</v>
      </c>
    </row>
    <row r="43" spans="1:6">
      <c r="A43" s="194" t="s">
        <v>1857</v>
      </c>
      <c r="B43" s="197" t="s">
        <v>1860</v>
      </c>
      <c r="C43" s="195" t="s">
        <v>1858</v>
      </c>
      <c r="D43" s="196">
        <v>2655</v>
      </c>
      <c r="E43" s="197" t="s">
        <v>1859</v>
      </c>
      <c r="F43" s="197" t="s">
        <v>1860</v>
      </c>
    </row>
    <row r="44" spans="1:6">
      <c r="A44" s="194" t="s">
        <v>1861</v>
      </c>
      <c r="B44" s="197" t="s">
        <v>1864</v>
      </c>
      <c r="C44" s="195" t="s">
        <v>1862</v>
      </c>
      <c r="D44" s="196">
        <v>2660</v>
      </c>
      <c r="E44" s="197" t="s">
        <v>1863</v>
      </c>
      <c r="F44" s="197" t="s">
        <v>1864</v>
      </c>
    </row>
    <row r="45" spans="1:6">
      <c r="A45" s="194" t="s">
        <v>1865</v>
      </c>
      <c r="B45" s="197" t="s">
        <v>1868</v>
      </c>
      <c r="C45" s="195" t="s">
        <v>1866</v>
      </c>
      <c r="D45" s="196">
        <v>2666</v>
      </c>
      <c r="E45" s="197" t="s">
        <v>1867</v>
      </c>
      <c r="F45" s="197" t="s">
        <v>1868</v>
      </c>
    </row>
    <row r="46" spans="1:6">
      <c r="A46" s="194" t="s">
        <v>1869</v>
      </c>
      <c r="B46" s="197" t="s">
        <v>1872</v>
      </c>
      <c r="C46" s="195" t="s">
        <v>1870</v>
      </c>
      <c r="D46" s="196">
        <v>2674</v>
      </c>
      <c r="E46" s="197" t="s">
        <v>1871</v>
      </c>
      <c r="F46" s="197" t="s">
        <v>1872</v>
      </c>
    </row>
    <row r="47" spans="1:6">
      <c r="A47" s="194" t="s">
        <v>1873</v>
      </c>
      <c r="B47" s="197" t="s">
        <v>1876</v>
      </c>
      <c r="C47" s="195" t="s">
        <v>1874</v>
      </c>
      <c r="D47" s="196">
        <v>2676</v>
      </c>
      <c r="E47" s="197" t="s">
        <v>1875</v>
      </c>
      <c r="F47" s="197" t="s">
        <v>1876</v>
      </c>
    </row>
    <row r="48" spans="1:6">
      <c r="A48" s="194" t="s">
        <v>1877</v>
      </c>
      <c r="B48" s="197" t="s">
        <v>1880</v>
      </c>
      <c r="C48" s="195" t="s">
        <v>1878</v>
      </c>
      <c r="D48" s="196">
        <v>2681</v>
      </c>
      <c r="E48" s="197" t="s">
        <v>1879</v>
      </c>
      <c r="F48" s="197" t="s">
        <v>1880</v>
      </c>
    </row>
    <row r="49" spans="1:6">
      <c r="A49" s="194" t="s">
        <v>1881</v>
      </c>
      <c r="B49" s="197" t="s">
        <v>1884</v>
      </c>
      <c r="C49" s="195" t="s">
        <v>1882</v>
      </c>
      <c r="D49" s="196">
        <v>2938</v>
      </c>
      <c r="E49" s="197" t="s">
        <v>1883</v>
      </c>
      <c r="F49" s="197" t="s">
        <v>1884</v>
      </c>
    </row>
    <row r="50" spans="1:6">
      <c r="A50" s="194" t="s">
        <v>1885</v>
      </c>
      <c r="B50" s="197" t="s">
        <v>1888</v>
      </c>
      <c r="C50" s="195" t="s">
        <v>1886</v>
      </c>
      <c r="D50" s="196">
        <v>199294</v>
      </c>
      <c r="E50" s="197" t="s">
        <v>1887</v>
      </c>
      <c r="F50" s="197" t="s">
        <v>1888</v>
      </c>
    </row>
    <row r="51" spans="1:6">
      <c r="A51" s="194" t="s">
        <v>1889</v>
      </c>
      <c r="B51" s="197" t="s">
        <v>1892</v>
      </c>
      <c r="C51" s="195" t="s">
        <v>1890</v>
      </c>
      <c r="D51" s="196">
        <v>2964</v>
      </c>
      <c r="E51" s="197" t="s">
        <v>1891</v>
      </c>
      <c r="F51" s="197" t="s">
        <v>1892</v>
      </c>
    </row>
    <row r="52" spans="1:6">
      <c r="A52" s="194" t="s">
        <v>1893</v>
      </c>
      <c r="B52" s="197" t="s">
        <v>1896</v>
      </c>
      <c r="C52" s="195" t="s">
        <v>1894</v>
      </c>
      <c r="D52" s="196">
        <v>3039</v>
      </c>
      <c r="E52" s="197" t="s">
        <v>1895</v>
      </c>
      <c r="F52" s="197" t="s">
        <v>1896</v>
      </c>
    </row>
    <row r="53" spans="1:6">
      <c r="A53" s="194" t="s">
        <v>1897</v>
      </c>
      <c r="B53" s="197" t="s">
        <v>1900</v>
      </c>
      <c r="C53" s="195" t="s">
        <v>1898</v>
      </c>
      <c r="D53" s="196">
        <v>3042</v>
      </c>
      <c r="E53" s="197" t="s">
        <v>1899</v>
      </c>
      <c r="F53" s="197" t="s">
        <v>1900</v>
      </c>
    </row>
    <row r="54" spans="1:6">
      <c r="A54" s="194" t="s">
        <v>1901</v>
      </c>
      <c r="B54" s="197" t="s">
        <v>1904</v>
      </c>
      <c r="C54" s="195" t="s">
        <v>1902</v>
      </c>
      <c r="D54" s="196">
        <v>3045</v>
      </c>
      <c r="E54" s="197" t="s">
        <v>1903</v>
      </c>
      <c r="F54" s="197" t="s">
        <v>1904</v>
      </c>
    </row>
    <row r="55" spans="1:6">
      <c r="A55" s="194" t="s">
        <v>1905</v>
      </c>
      <c r="B55" s="197" t="s">
        <v>1908</v>
      </c>
      <c r="C55" s="195" t="s">
        <v>1906</v>
      </c>
      <c r="D55" s="196">
        <v>3053</v>
      </c>
      <c r="E55" s="197" t="s">
        <v>1907</v>
      </c>
      <c r="F55" s="197" t="s">
        <v>1908</v>
      </c>
    </row>
    <row r="56" spans="1:6">
      <c r="A56" s="194" t="s">
        <v>1909</v>
      </c>
      <c r="B56" s="197" t="s">
        <v>1912</v>
      </c>
      <c r="C56" s="195" t="s">
        <v>1910</v>
      </c>
      <c r="D56" s="196">
        <v>3067</v>
      </c>
      <c r="E56" s="197" t="s">
        <v>1911</v>
      </c>
      <c r="F56" s="197" t="s">
        <v>1912</v>
      </c>
    </row>
    <row r="57" spans="1:6">
      <c r="A57" s="194" t="s">
        <v>1913</v>
      </c>
      <c r="B57" s="197" t="s">
        <v>1916</v>
      </c>
      <c r="C57" s="195" t="s">
        <v>1914</v>
      </c>
      <c r="D57" s="196">
        <v>3076</v>
      </c>
      <c r="E57" s="197" t="s">
        <v>1915</v>
      </c>
      <c r="F57" s="197" t="s">
        <v>1916</v>
      </c>
    </row>
    <row r="58" spans="1:6">
      <c r="A58" s="194" t="s">
        <v>1917</v>
      </c>
      <c r="B58" s="197" t="s">
        <v>1920</v>
      </c>
      <c r="C58" s="195" t="s">
        <v>1918</v>
      </c>
      <c r="D58" s="196">
        <v>3089</v>
      </c>
      <c r="E58" s="197" t="s">
        <v>1919</v>
      </c>
      <c r="F58" s="197" t="s">
        <v>1920</v>
      </c>
    </row>
    <row r="59" spans="1:6">
      <c r="A59" s="194" t="s">
        <v>1921</v>
      </c>
      <c r="B59" s="197" t="s">
        <v>1924</v>
      </c>
      <c r="C59" s="195" t="s">
        <v>1922</v>
      </c>
      <c r="D59" s="196">
        <v>3112</v>
      </c>
      <c r="E59" s="197" t="s">
        <v>1923</v>
      </c>
      <c r="F59" s="197" t="s">
        <v>1924</v>
      </c>
    </row>
    <row r="60" spans="1:6">
      <c r="A60" s="194" t="s">
        <v>1925</v>
      </c>
      <c r="B60" s="197" t="s">
        <v>1928</v>
      </c>
      <c r="C60" s="195" t="s">
        <v>1926</v>
      </c>
      <c r="D60" s="196">
        <v>3116</v>
      </c>
      <c r="E60" s="197" t="s">
        <v>1927</v>
      </c>
      <c r="F60" s="197" t="s">
        <v>1928</v>
      </c>
    </row>
    <row r="61" spans="1:6">
      <c r="A61" s="194" t="s">
        <v>1929</v>
      </c>
      <c r="B61" s="197" t="s">
        <v>1932</v>
      </c>
      <c r="C61" s="195" t="s">
        <v>1930</v>
      </c>
      <c r="D61" s="196">
        <v>3120</v>
      </c>
      <c r="E61" s="197" t="s">
        <v>1931</v>
      </c>
      <c r="F61" s="197" t="s">
        <v>1932</v>
      </c>
    </row>
    <row r="62" spans="1:6">
      <c r="A62" s="194" t="s">
        <v>1933</v>
      </c>
      <c r="B62" s="197" t="s">
        <v>1936</v>
      </c>
      <c r="C62" s="195" t="s">
        <v>1934</v>
      </c>
      <c r="D62" s="196">
        <v>3129</v>
      </c>
      <c r="E62" s="197" t="s">
        <v>1935</v>
      </c>
      <c r="F62" s="197" t="s">
        <v>1936</v>
      </c>
    </row>
    <row r="63" spans="1:6">
      <c r="A63" s="194" t="s">
        <v>1937</v>
      </c>
      <c r="B63" s="197" t="s">
        <v>1940</v>
      </c>
      <c r="C63" s="195" t="s">
        <v>1938</v>
      </c>
      <c r="D63" s="196">
        <v>3142</v>
      </c>
      <c r="E63" s="197" t="s">
        <v>1939</v>
      </c>
      <c r="F63" s="197" t="s">
        <v>1940</v>
      </c>
    </row>
    <row r="64" spans="1:6">
      <c r="A64" s="194" t="s">
        <v>1941</v>
      </c>
      <c r="B64" s="197" t="s">
        <v>1944</v>
      </c>
      <c r="C64" s="195" t="s">
        <v>1942</v>
      </c>
      <c r="D64" s="196">
        <v>3155</v>
      </c>
      <c r="E64" s="197" t="s">
        <v>1943</v>
      </c>
      <c r="F64" s="197" t="s">
        <v>1944</v>
      </c>
    </row>
    <row r="65" spans="1:6">
      <c r="A65" s="194" t="s">
        <v>1945</v>
      </c>
      <c r="B65" s="197" t="s">
        <v>1948</v>
      </c>
      <c r="C65" s="195" t="s">
        <v>1946</v>
      </c>
      <c r="D65" s="196">
        <v>3161</v>
      </c>
      <c r="E65" s="197" t="s">
        <v>1947</v>
      </c>
      <c r="F65" s="197" t="s">
        <v>1948</v>
      </c>
    </row>
    <row r="66" spans="1:6">
      <c r="A66" s="194" t="s">
        <v>1949</v>
      </c>
      <c r="B66" s="197" t="s">
        <v>1952</v>
      </c>
      <c r="C66" s="195" t="s">
        <v>1950</v>
      </c>
      <c r="D66" s="196">
        <v>2534</v>
      </c>
      <c r="E66" s="197" t="s">
        <v>1951</v>
      </c>
      <c r="F66" s="197" t="s">
        <v>1952</v>
      </c>
    </row>
    <row r="67" spans="1:6">
      <c r="A67" s="194" t="s">
        <v>1953</v>
      </c>
      <c r="B67" s="197" t="s">
        <v>1956</v>
      </c>
      <c r="C67" s="195" t="s">
        <v>1954</v>
      </c>
      <c r="D67" s="196">
        <v>2568</v>
      </c>
      <c r="E67" s="197" t="s">
        <v>1955</v>
      </c>
      <c r="F67" s="197" t="s">
        <v>1956</v>
      </c>
    </row>
    <row r="68" spans="1:6">
      <c r="A68" s="194" t="s">
        <v>1957</v>
      </c>
      <c r="B68" s="197" t="s">
        <v>1960</v>
      </c>
      <c r="C68" s="195" t="s">
        <v>1958</v>
      </c>
      <c r="D68" s="196">
        <v>2607</v>
      </c>
      <c r="E68" s="197" t="s">
        <v>1959</v>
      </c>
      <c r="F68" s="197" t="s">
        <v>1960</v>
      </c>
    </row>
    <row r="69" spans="1:6">
      <c r="A69" s="194" t="s">
        <v>1961</v>
      </c>
      <c r="B69" s="197" t="s">
        <v>1964</v>
      </c>
      <c r="C69" s="195" t="s">
        <v>1962</v>
      </c>
      <c r="D69" s="196">
        <v>3243</v>
      </c>
      <c r="E69" s="197" t="s">
        <v>1963</v>
      </c>
      <c r="F69" s="197" t="s">
        <v>1964</v>
      </c>
    </row>
    <row r="70" spans="1:6">
      <c r="A70" s="194" t="s">
        <v>1965</v>
      </c>
      <c r="B70" s="197" t="s">
        <v>1968</v>
      </c>
      <c r="C70" s="195" t="s">
        <v>1966</v>
      </c>
      <c r="D70" s="196">
        <v>3272</v>
      </c>
      <c r="E70" s="197" t="s">
        <v>1967</v>
      </c>
      <c r="F70" s="197" t="s">
        <v>1968</v>
      </c>
    </row>
    <row r="71" spans="1:6">
      <c r="A71" s="194" t="s">
        <v>1969</v>
      </c>
      <c r="B71" s="197" t="s">
        <v>1972</v>
      </c>
      <c r="C71" s="195" t="s">
        <v>1970</v>
      </c>
      <c r="D71" s="196">
        <v>3274</v>
      </c>
      <c r="E71" s="197" t="s">
        <v>1971</v>
      </c>
      <c r="F71" s="197" t="s">
        <v>1972</v>
      </c>
    </row>
    <row r="72" spans="1:6">
      <c r="A72" s="194" t="s">
        <v>1973</v>
      </c>
      <c r="B72" s="197" t="s">
        <v>1976</v>
      </c>
      <c r="C72" s="195" t="s">
        <v>1974</v>
      </c>
      <c r="D72" s="196">
        <v>3285</v>
      </c>
      <c r="E72" s="197" t="s">
        <v>1975</v>
      </c>
      <c r="F72" s="197" t="s">
        <v>1976</v>
      </c>
    </row>
    <row r="73" spans="1:6">
      <c r="A73" s="194" t="s">
        <v>1977</v>
      </c>
      <c r="B73" s="197" t="s">
        <v>1980</v>
      </c>
      <c r="C73" s="195" t="s">
        <v>1978</v>
      </c>
      <c r="D73" s="196">
        <v>3287</v>
      </c>
      <c r="E73" s="197" t="s">
        <v>1979</v>
      </c>
      <c r="F73" s="197" t="s">
        <v>1980</v>
      </c>
    </row>
    <row r="74" spans="1:6">
      <c r="A74" s="194" t="s">
        <v>1981</v>
      </c>
      <c r="B74" s="197" t="s">
        <v>1984</v>
      </c>
      <c r="C74" s="195" t="s">
        <v>1982</v>
      </c>
      <c r="D74" s="196">
        <v>3334</v>
      </c>
      <c r="E74" s="197" t="s">
        <v>1983</v>
      </c>
      <c r="F74" s="197" t="s">
        <v>1984</v>
      </c>
    </row>
    <row r="75" spans="1:6">
      <c r="A75" s="194" t="s">
        <v>1985</v>
      </c>
      <c r="B75" s="197" t="s">
        <v>1988</v>
      </c>
      <c r="C75" s="195" t="s">
        <v>1986</v>
      </c>
      <c r="D75" s="196">
        <v>3338</v>
      </c>
      <c r="E75" s="197" t="s">
        <v>1987</v>
      </c>
      <c r="F75" s="197" t="s">
        <v>1988</v>
      </c>
    </row>
    <row r="76" spans="1:6">
      <c r="A76" s="194" t="s">
        <v>1989</v>
      </c>
      <c r="B76" s="197" t="s">
        <v>1992</v>
      </c>
      <c r="C76" s="195" t="s">
        <v>1990</v>
      </c>
      <c r="D76" s="196">
        <v>3342</v>
      </c>
      <c r="E76" s="197" t="s">
        <v>1991</v>
      </c>
      <c r="F76" s="197" t="s">
        <v>1992</v>
      </c>
    </row>
    <row r="77" spans="1:6">
      <c r="A77" s="194" t="s">
        <v>1993</v>
      </c>
      <c r="B77" s="197" t="s">
        <v>1996</v>
      </c>
      <c r="C77" s="195" t="s">
        <v>1994</v>
      </c>
      <c r="D77" s="196">
        <v>3364</v>
      </c>
      <c r="E77" s="197" t="s">
        <v>1995</v>
      </c>
      <c r="F77" s="197" t="s">
        <v>1996</v>
      </c>
    </row>
    <row r="78" spans="1:6">
      <c r="A78" s="194" t="s">
        <v>1997</v>
      </c>
      <c r="B78" s="197" t="s">
        <v>2000</v>
      </c>
      <c r="C78" s="195" t="s">
        <v>1998</v>
      </c>
      <c r="D78" s="196">
        <v>3343</v>
      </c>
      <c r="E78" s="197" t="s">
        <v>1999</v>
      </c>
      <c r="F78" s="197" t="s">
        <v>2000</v>
      </c>
    </row>
    <row r="79" spans="1:6">
      <c r="A79" s="194" t="s">
        <v>2001</v>
      </c>
      <c r="B79" s="197" t="s">
        <v>2004</v>
      </c>
      <c r="C79" s="195" t="s">
        <v>2002</v>
      </c>
      <c r="D79" s="196">
        <v>3345</v>
      </c>
      <c r="E79" s="197" t="s">
        <v>2003</v>
      </c>
      <c r="F79" s="197" t="s">
        <v>2004</v>
      </c>
    </row>
    <row r="80" spans="1:6">
      <c r="A80" s="194" t="s">
        <v>2005</v>
      </c>
      <c r="B80" s="197" t="s">
        <v>2008</v>
      </c>
      <c r="C80" s="195" t="s">
        <v>2006</v>
      </c>
      <c r="D80" s="196">
        <v>3350</v>
      </c>
      <c r="E80" s="197" t="s">
        <v>2007</v>
      </c>
      <c r="F80" s="197" t="s">
        <v>2008</v>
      </c>
    </row>
    <row r="81" spans="1:6">
      <c r="A81" s="194" t="s">
        <v>2009</v>
      </c>
      <c r="B81" s="197" t="s">
        <v>2012</v>
      </c>
      <c r="C81" s="195" t="s">
        <v>2010</v>
      </c>
      <c r="D81" s="196">
        <v>3367</v>
      </c>
      <c r="E81" s="197" t="s">
        <v>2011</v>
      </c>
      <c r="F81" s="197" t="s">
        <v>2012</v>
      </c>
    </row>
    <row r="82" spans="1:6">
      <c r="A82" s="194" t="s">
        <v>2013</v>
      </c>
      <c r="B82" s="197" t="s">
        <v>2016</v>
      </c>
      <c r="C82" s="195" t="s">
        <v>2014</v>
      </c>
      <c r="D82" s="196">
        <v>3371</v>
      </c>
      <c r="E82" s="197" t="s">
        <v>2015</v>
      </c>
      <c r="F82" s="197" t="s">
        <v>2016</v>
      </c>
    </row>
    <row r="83" spans="1:6">
      <c r="A83" s="194" t="s">
        <v>2017</v>
      </c>
      <c r="B83" s="197" t="s">
        <v>2020</v>
      </c>
      <c r="C83" s="195" t="s">
        <v>2018</v>
      </c>
      <c r="D83" s="196">
        <v>3408</v>
      </c>
      <c r="E83" s="197" t="s">
        <v>2019</v>
      </c>
      <c r="F83" s="197" t="s">
        <v>2020</v>
      </c>
    </row>
    <row r="84" spans="1:6">
      <c r="A84" s="194" t="s">
        <v>2021</v>
      </c>
      <c r="B84" s="197" t="s">
        <v>2024</v>
      </c>
      <c r="C84" s="195" t="s">
        <v>2022</v>
      </c>
      <c r="D84" s="196">
        <v>3493</v>
      </c>
      <c r="E84" s="197" t="s">
        <v>2023</v>
      </c>
      <c r="F84" s="197" t="s">
        <v>2024</v>
      </c>
    </row>
    <row r="85" spans="1:6">
      <c r="A85" s="194" t="s">
        <v>2025</v>
      </c>
      <c r="B85" s="197" t="s">
        <v>2028</v>
      </c>
      <c r="C85" s="195" t="s">
        <v>2026</v>
      </c>
      <c r="D85" s="196">
        <v>3507</v>
      </c>
      <c r="E85" s="197" t="s">
        <v>2027</v>
      </c>
      <c r="F85" s="197" t="s">
        <v>2028</v>
      </c>
    </row>
    <row r="86" spans="1:6">
      <c r="A86" s="194" t="s">
        <v>2029</v>
      </c>
      <c r="B86" s="197" t="s">
        <v>2032</v>
      </c>
      <c r="C86" s="195" t="s">
        <v>2030</v>
      </c>
      <c r="D86" s="196">
        <v>3525</v>
      </c>
      <c r="E86" s="197" t="s">
        <v>2031</v>
      </c>
      <c r="F86" s="197" t="s">
        <v>2032</v>
      </c>
    </row>
    <row r="87" spans="1:6">
      <c r="A87" s="194" t="s">
        <v>2033</v>
      </c>
      <c r="B87" s="197" t="s">
        <v>2036</v>
      </c>
      <c r="C87" s="195" t="s">
        <v>2034</v>
      </c>
      <c r="D87" s="196">
        <v>3533</v>
      </c>
      <c r="E87" s="197" t="s">
        <v>2035</v>
      </c>
      <c r="F87" s="197" t="s">
        <v>2036</v>
      </c>
    </row>
    <row r="88" spans="1:6">
      <c r="A88" s="194" t="s">
        <v>2037</v>
      </c>
      <c r="B88" s="197" t="s">
        <v>2040</v>
      </c>
      <c r="C88" s="195" t="s">
        <v>2038</v>
      </c>
      <c r="D88" s="196">
        <v>3540</v>
      </c>
      <c r="E88" s="197" t="s">
        <v>2039</v>
      </c>
      <c r="F88" s="197" t="s">
        <v>2040</v>
      </c>
    </row>
    <row r="89" spans="1:6">
      <c r="A89" s="194" t="s">
        <v>2041</v>
      </c>
      <c r="B89" s="197" t="s">
        <v>2044</v>
      </c>
      <c r="C89" s="195" t="s">
        <v>2042</v>
      </c>
      <c r="D89" s="196">
        <v>3571</v>
      </c>
      <c r="E89" s="197" t="s">
        <v>2043</v>
      </c>
      <c r="F89" s="197" t="s">
        <v>2044</v>
      </c>
    </row>
    <row r="90" spans="1:6">
      <c r="A90" s="194" t="s">
        <v>2045</v>
      </c>
      <c r="B90" s="197" t="s">
        <v>2048</v>
      </c>
      <c r="C90" s="195" t="s">
        <v>2046</v>
      </c>
      <c r="D90" s="196">
        <v>3586</v>
      </c>
      <c r="E90" s="197" t="s">
        <v>2047</v>
      </c>
      <c r="F90" s="197" t="s">
        <v>2048</v>
      </c>
    </row>
    <row r="91" spans="1:6">
      <c r="A91" s="194" t="s">
        <v>2049</v>
      </c>
      <c r="B91" s="197" t="s">
        <v>2052</v>
      </c>
      <c r="C91" s="195" t="s">
        <v>2050</v>
      </c>
      <c r="D91" s="196">
        <v>3601</v>
      </c>
      <c r="E91" s="197" t="s">
        <v>2051</v>
      </c>
      <c r="F91" s="197" t="s">
        <v>2052</v>
      </c>
    </row>
    <row r="92" spans="1:6">
      <c r="A92" s="194" t="s">
        <v>2053</v>
      </c>
      <c r="B92" s="197" t="s">
        <v>2056</v>
      </c>
      <c r="C92" s="195" t="s">
        <v>2054</v>
      </c>
      <c r="D92" s="196">
        <v>3608</v>
      </c>
      <c r="E92" s="197" t="s">
        <v>2055</v>
      </c>
      <c r="F92" s="197" t="s">
        <v>2056</v>
      </c>
    </row>
    <row r="93" spans="1:6">
      <c r="A93" s="194" t="s">
        <v>2057</v>
      </c>
      <c r="B93" s="197" t="s">
        <v>2060</v>
      </c>
      <c r="C93" s="195" t="s">
        <v>2058</v>
      </c>
      <c r="D93" s="196">
        <v>3619</v>
      </c>
      <c r="E93" s="197" t="s">
        <v>2059</v>
      </c>
      <c r="F93" s="197" t="s">
        <v>2060</v>
      </c>
    </row>
    <row r="94" spans="1:6">
      <c r="A94" s="194" t="s">
        <v>2061</v>
      </c>
      <c r="B94" s="197" t="s">
        <v>2064</v>
      </c>
      <c r="C94" s="195" t="s">
        <v>2062</v>
      </c>
      <c r="D94" s="196">
        <v>3625</v>
      </c>
      <c r="E94" s="197" t="s">
        <v>2063</v>
      </c>
      <c r="F94" s="197" t="s">
        <v>2064</v>
      </c>
    </row>
    <row r="95" spans="1:6">
      <c r="A95" s="194" t="s">
        <v>2065</v>
      </c>
      <c r="B95" s="197" t="s">
        <v>2068</v>
      </c>
      <c r="C95" s="195" t="s">
        <v>2066</v>
      </c>
      <c r="D95" s="196">
        <v>3638</v>
      </c>
      <c r="E95" s="197" t="s">
        <v>2067</v>
      </c>
      <c r="F95" s="197" t="s">
        <v>2068</v>
      </c>
    </row>
    <row r="96" spans="1:6">
      <c r="A96" s="194" t="s">
        <v>2069</v>
      </c>
      <c r="B96" s="197" t="s">
        <v>2072</v>
      </c>
      <c r="C96" s="195" t="s">
        <v>2070</v>
      </c>
      <c r="D96" s="196">
        <v>3644</v>
      </c>
      <c r="E96" s="197" t="s">
        <v>2071</v>
      </c>
      <c r="F96" s="197" t="s">
        <v>2072</v>
      </c>
    </row>
    <row r="97" spans="1:6">
      <c r="A97" s="194" t="s">
        <v>2073</v>
      </c>
      <c r="B97" s="197" t="s">
        <v>2076</v>
      </c>
      <c r="C97" s="195" t="s">
        <v>2074</v>
      </c>
      <c r="D97" s="196">
        <v>3649</v>
      </c>
      <c r="E97" s="197" t="s">
        <v>2075</v>
      </c>
      <c r="F97" s="197" t="s">
        <v>2076</v>
      </c>
    </row>
    <row r="98" spans="1:6">
      <c r="A98" s="194" t="s">
        <v>2077</v>
      </c>
      <c r="B98" s="197" t="s">
        <v>2080</v>
      </c>
      <c r="C98" s="195" t="s">
        <v>2078</v>
      </c>
      <c r="D98" s="196">
        <v>3661</v>
      </c>
      <c r="E98" s="197" t="s">
        <v>2079</v>
      </c>
      <c r="F98" s="197" t="s">
        <v>2080</v>
      </c>
    </row>
    <row r="99" spans="1:6">
      <c r="A99" s="194" t="s">
        <v>2081</v>
      </c>
      <c r="B99" s="197" t="s">
        <v>2084</v>
      </c>
      <c r="C99" s="195" t="s">
        <v>2082</v>
      </c>
      <c r="D99" s="196">
        <v>3670</v>
      </c>
      <c r="E99" s="197" t="s">
        <v>2083</v>
      </c>
      <c r="F99" s="197" t="s">
        <v>2084</v>
      </c>
    </row>
    <row r="100" spans="1:6">
      <c r="A100" s="194" t="s">
        <v>2085</v>
      </c>
      <c r="B100" s="197" t="s">
        <v>2088</v>
      </c>
      <c r="C100" s="195" t="s">
        <v>2086</v>
      </c>
      <c r="D100" s="196">
        <v>3713</v>
      </c>
      <c r="E100" s="197" t="s">
        <v>2087</v>
      </c>
      <c r="F100" s="197" t="s">
        <v>2088</v>
      </c>
    </row>
    <row r="101" spans="1:6">
      <c r="A101" s="194" t="s">
        <v>2089</v>
      </c>
      <c r="B101" s="197" t="s">
        <v>2092</v>
      </c>
      <c r="C101" s="195" t="s">
        <v>2090</v>
      </c>
      <c r="D101" s="196">
        <v>4023</v>
      </c>
      <c r="E101" s="197" t="s">
        <v>2091</v>
      </c>
      <c r="F101" s="197" t="s">
        <v>2092</v>
      </c>
    </row>
    <row r="102" spans="1:6">
      <c r="A102" s="194" t="s">
        <v>2093</v>
      </c>
      <c r="B102" s="197" t="s">
        <v>2096</v>
      </c>
      <c r="C102" s="195" t="s">
        <v>2094</v>
      </c>
      <c r="D102" s="196">
        <v>4180</v>
      </c>
      <c r="E102" s="197" t="s">
        <v>2095</v>
      </c>
      <c r="F102" s="197" t="s">
        <v>2096</v>
      </c>
    </row>
    <row r="103" spans="1:6">
      <c r="A103" s="194" t="s">
        <v>2097</v>
      </c>
      <c r="B103" s="197" t="s">
        <v>2100</v>
      </c>
      <c r="C103" s="195" t="s">
        <v>2098</v>
      </c>
      <c r="D103" s="196">
        <v>4184</v>
      </c>
      <c r="E103" s="197" t="s">
        <v>2099</v>
      </c>
      <c r="F103" s="197" t="s">
        <v>2100</v>
      </c>
    </row>
    <row r="104" spans="1:6">
      <c r="A104" s="194" t="s">
        <v>2101</v>
      </c>
      <c r="B104" s="197" t="s">
        <v>2104</v>
      </c>
      <c r="C104" s="195" t="s">
        <v>2102</v>
      </c>
      <c r="D104" s="196">
        <v>4219</v>
      </c>
      <c r="E104" s="197" t="s">
        <v>2103</v>
      </c>
      <c r="F104" s="197" t="s">
        <v>2104</v>
      </c>
    </row>
    <row r="105" spans="1:6">
      <c r="A105" s="194" t="s">
        <v>2105</v>
      </c>
      <c r="B105" s="197" t="s">
        <v>2108</v>
      </c>
      <c r="C105" s="195" t="s">
        <v>2106</v>
      </c>
      <c r="D105" s="196">
        <v>4221</v>
      </c>
      <c r="E105" s="197" t="s">
        <v>2107</v>
      </c>
      <c r="F105" s="197" t="s">
        <v>2108</v>
      </c>
    </row>
    <row r="106" spans="1:6">
      <c r="A106" s="194" t="s">
        <v>2109</v>
      </c>
      <c r="B106" s="197" t="s">
        <v>2112</v>
      </c>
      <c r="C106" s="195" t="s">
        <v>2110</v>
      </c>
      <c r="D106" s="196">
        <v>4327</v>
      </c>
      <c r="E106" s="197" t="s">
        <v>2111</v>
      </c>
      <c r="F106" s="197" t="s">
        <v>2112</v>
      </c>
    </row>
    <row r="107" spans="1:6">
      <c r="A107" s="194" t="s">
        <v>2113</v>
      </c>
      <c r="B107" s="197" t="s">
        <v>2116</v>
      </c>
      <c r="C107" s="195" t="s">
        <v>2114</v>
      </c>
      <c r="D107" s="196">
        <v>3772</v>
      </c>
      <c r="E107" s="197" t="s">
        <v>2115</v>
      </c>
      <c r="F107" s="197" t="s">
        <v>2116</v>
      </c>
    </row>
    <row r="108" spans="1:6">
      <c r="A108" s="194" t="s">
        <v>2117</v>
      </c>
      <c r="B108" s="197" t="s">
        <v>2120</v>
      </c>
      <c r="C108" s="195" t="s">
        <v>2118</v>
      </c>
      <c r="D108" s="196">
        <v>3807</v>
      </c>
      <c r="E108" s="197" t="s">
        <v>2119</v>
      </c>
      <c r="F108" s="197" t="s">
        <v>2120</v>
      </c>
    </row>
    <row r="109" spans="1:6">
      <c r="A109" s="194" t="s">
        <v>2121</v>
      </c>
      <c r="B109" s="197" t="s">
        <v>2124</v>
      </c>
      <c r="C109" s="195" t="s">
        <v>2122</v>
      </c>
      <c r="D109" s="196">
        <v>3811</v>
      </c>
      <c r="E109" s="197" t="s">
        <v>2123</v>
      </c>
      <c r="F109" s="197" t="s">
        <v>2124</v>
      </c>
    </row>
    <row r="110" spans="1:6">
      <c r="A110" s="194" t="s">
        <v>2125</v>
      </c>
      <c r="B110" s="197" t="s">
        <v>2128</v>
      </c>
      <c r="C110" s="195" t="s">
        <v>2126</v>
      </c>
      <c r="D110" s="196">
        <v>4488</v>
      </c>
      <c r="E110" s="197" t="s">
        <v>2127</v>
      </c>
      <c r="F110" s="197" t="s">
        <v>2128</v>
      </c>
    </row>
    <row r="111" spans="1:6">
      <c r="A111" s="194" t="s">
        <v>2129</v>
      </c>
      <c r="B111" s="197" t="s">
        <v>2132</v>
      </c>
      <c r="C111" s="195" t="s">
        <v>2130</v>
      </c>
      <c r="D111" s="196">
        <v>4665</v>
      </c>
      <c r="E111" s="197" t="s">
        <v>2131</v>
      </c>
      <c r="F111" s="197" t="s">
        <v>2132</v>
      </c>
    </row>
    <row r="112" spans="1:6">
      <c r="A112" s="194" t="s">
        <v>2133</v>
      </c>
      <c r="B112" s="197" t="s">
        <v>2136</v>
      </c>
      <c r="C112" s="195" t="s">
        <v>2134</v>
      </c>
      <c r="D112" s="196">
        <v>199318</v>
      </c>
      <c r="E112" s="197" t="s">
        <v>2135</v>
      </c>
      <c r="F112" s="197" t="s">
        <v>2136</v>
      </c>
    </row>
    <row r="113" spans="1:6" ht="22.5">
      <c r="A113" s="194" t="s">
        <v>2137</v>
      </c>
      <c r="B113" s="197" t="s">
        <v>2140</v>
      </c>
      <c r="C113" s="195" t="s">
        <v>2138</v>
      </c>
      <c r="D113" s="196">
        <v>2452</v>
      </c>
      <c r="E113" s="197" t="s">
        <v>2139</v>
      </c>
      <c r="F113" s="197" t="s">
        <v>2140</v>
      </c>
    </row>
    <row r="114" spans="1:6">
      <c r="A114" s="194" t="s">
        <v>2141</v>
      </c>
      <c r="B114" s="197" t="s">
        <v>2144</v>
      </c>
      <c r="C114" s="195" t="s">
        <v>2142</v>
      </c>
      <c r="D114" s="196">
        <v>2836</v>
      </c>
      <c r="E114" s="197" t="s">
        <v>2143</v>
      </c>
      <c r="F114" s="197" t="s">
        <v>2144</v>
      </c>
    </row>
    <row r="115" spans="1:6">
      <c r="A115" s="194" t="s">
        <v>2145</v>
      </c>
      <c r="B115" s="197" t="s">
        <v>2148</v>
      </c>
      <c r="C115" s="195" t="s">
        <v>2146</v>
      </c>
      <c r="D115" s="196">
        <v>2894</v>
      </c>
      <c r="E115" s="197" t="s">
        <v>2147</v>
      </c>
      <c r="F115" s="197" t="s">
        <v>2148</v>
      </c>
    </row>
    <row r="116" spans="1:6">
      <c r="A116" s="194" t="s">
        <v>2149</v>
      </c>
      <c r="B116" s="197" t="s">
        <v>2152</v>
      </c>
      <c r="C116" s="195" t="s">
        <v>2150</v>
      </c>
      <c r="D116" s="196">
        <v>2954</v>
      </c>
      <c r="E116" s="197" t="s">
        <v>2151</v>
      </c>
      <c r="F116" s="197" t="s">
        <v>2152</v>
      </c>
    </row>
    <row r="117" spans="1:6">
      <c r="A117" s="194" t="s">
        <v>2153</v>
      </c>
      <c r="B117" s="197" t="s">
        <v>2156</v>
      </c>
      <c r="C117" s="195" t="s">
        <v>2154</v>
      </c>
      <c r="D117" s="196">
        <v>2957</v>
      </c>
      <c r="E117" s="197" t="s">
        <v>2155</v>
      </c>
      <c r="F117" s="197" t="s">
        <v>2156</v>
      </c>
    </row>
    <row r="118" spans="1:6">
      <c r="A118" s="194" t="s">
        <v>2157</v>
      </c>
      <c r="B118" s="199" t="s">
        <v>2160</v>
      </c>
      <c r="C118" s="195" t="s">
        <v>2158</v>
      </c>
      <c r="D118" s="196">
        <v>2960</v>
      </c>
      <c r="E118" s="197" t="s">
        <v>2159</v>
      </c>
      <c r="F118" s="199" t="s">
        <v>2160</v>
      </c>
    </row>
    <row r="119" spans="1:6">
      <c r="A119" s="194" t="s">
        <v>2161</v>
      </c>
      <c r="B119" s="197" t="s">
        <v>2164</v>
      </c>
      <c r="C119" s="195" t="s">
        <v>2162</v>
      </c>
      <c r="D119" s="196">
        <v>2971</v>
      </c>
      <c r="E119" s="197" t="s">
        <v>2163</v>
      </c>
      <c r="F119" s="197" t="s">
        <v>2164</v>
      </c>
    </row>
    <row r="120" spans="1:6">
      <c r="A120" s="194" t="s">
        <v>2165</v>
      </c>
      <c r="B120" s="199" t="s">
        <v>2168</v>
      </c>
      <c r="C120" s="195" t="s">
        <v>2166</v>
      </c>
      <c r="D120" s="196">
        <v>2992</v>
      </c>
      <c r="E120" s="197" t="s">
        <v>2167</v>
      </c>
      <c r="F120" s="199" t="s">
        <v>2168</v>
      </c>
    </row>
    <row r="121" spans="1:6">
      <c r="A121" s="194" t="s">
        <v>2169</v>
      </c>
      <c r="B121" s="197" t="s">
        <v>2172</v>
      </c>
      <c r="C121" s="195" t="s">
        <v>2170</v>
      </c>
      <c r="D121" s="196">
        <v>1031</v>
      </c>
      <c r="E121" s="197" t="s">
        <v>2171</v>
      </c>
      <c r="F121" s="197" t="s">
        <v>2172</v>
      </c>
    </row>
  </sheetData>
  <mergeCells count="1">
    <mergeCell ref="A1:F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A12D5-38F9-413D-B341-410D4276F42D}">
  <dimension ref="A1:E83"/>
  <sheetViews>
    <sheetView workbookViewId="0">
      <selection sqref="A1:E83"/>
    </sheetView>
  </sheetViews>
  <sheetFormatPr baseColWidth="10" defaultRowHeight="15"/>
  <cols>
    <col min="1" max="1" width="7.28515625" customWidth="1"/>
    <col min="2" max="2" width="26.7109375" bestFit="1" customWidth="1"/>
    <col min="3" max="3" width="8.85546875" bestFit="1" customWidth="1"/>
    <col min="4" max="4" width="45.28515625" bestFit="1" customWidth="1"/>
    <col min="5" max="5" width="32.42578125" bestFit="1" customWidth="1"/>
  </cols>
  <sheetData>
    <row r="1" spans="1:5" ht="15.75">
      <c r="A1" s="413" t="s">
        <v>2173</v>
      </c>
      <c r="B1" s="413"/>
      <c r="C1" s="413"/>
      <c r="D1" s="413"/>
      <c r="E1" s="414"/>
    </row>
    <row r="2" spans="1:5" ht="25.5">
      <c r="A2" s="200" t="s">
        <v>1339</v>
      </c>
      <c r="B2" s="200" t="s">
        <v>1341</v>
      </c>
      <c r="C2" s="200" t="s">
        <v>1342</v>
      </c>
      <c r="D2" s="200" t="s">
        <v>1343</v>
      </c>
      <c r="E2" s="201" t="s">
        <v>1344</v>
      </c>
    </row>
    <row r="3" spans="1:5">
      <c r="A3" s="202" t="s">
        <v>2174</v>
      </c>
      <c r="B3" s="203" t="s">
        <v>2175</v>
      </c>
      <c r="C3" s="204">
        <v>977</v>
      </c>
      <c r="D3" s="204" t="s">
        <v>2176</v>
      </c>
      <c r="E3" s="205" t="s">
        <v>2177</v>
      </c>
    </row>
    <row r="4" spans="1:5">
      <c r="A4" s="202" t="s">
        <v>2178</v>
      </c>
      <c r="B4" s="206" t="s">
        <v>2179</v>
      </c>
      <c r="C4" s="204">
        <v>965</v>
      </c>
      <c r="D4" s="204" t="s">
        <v>2180</v>
      </c>
      <c r="E4" s="205" t="s">
        <v>2181</v>
      </c>
    </row>
    <row r="5" spans="1:5">
      <c r="A5" s="202" t="s">
        <v>2182</v>
      </c>
      <c r="B5" s="203" t="s">
        <v>2183</v>
      </c>
      <c r="C5" s="204">
        <v>968</v>
      </c>
      <c r="D5" s="204" t="s">
        <v>2184</v>
      </c>
      <c r="E5" s="205" t="s">
        <v>2185</v>
      </c>
    </row>
    <row r="6" spans="1:5">
      <c r="A6" s="202" t="s">
        <v>2186</v>
      </c>
      <c r="B6" s="203" t="s">
        <v>2187</v>
      </c>
      <c r="C6" s="204">
        <v>974</v>
      </c>
      <c r="D6" s="204" t="s">
        <v>2188</v>
      </c>
      <c r="E6" s="205" t="s">
        <v>2189</v>
      </c>
    </row>
    <row r="7" spans="1:5">
      <c r="A7" s="202" t="s">
        <v>2190</v>
      </c>
      <c r="B7" s="203" t="s">
        <v>2191</v>
      </c>
      <c r="C7" s="204">
        <v>998</v>
      </c>
      <c r="D7" s="204" t="s">
        <v>2192</v>
      </c>
      <c r="E7" s="205" t="s">
        <v>2193</v>
      </c>
    </row>
    <row r="8" spans="1:5">
      <c r="A8" s="202" t="s">
        <v>2194</v>
      </c>
      <c r="B8" s="203" t="s">
        <v>2195</v>
      </c>
      <c r="C8" s="204">
        <v>1017</v>
      </c>
      <c r="D8" s="204" t="s">
        <v>2196</v>
      </c>
      <c r="E8" s="205" t="s">
        <v>2197</v>
      </c>
    </row>
    <row r="9" spans="1:5">
      <c r="A9" s="202" t="s">
        <v>2198</v>
      </c>
      <c r="B9" s="203" t="s">
        <v>2199</v>
      </c>
      <c r="C9" s="204">
        <v>1024</v>
      </c>
      <c r="D9" s="204" t="s">
        <v>2200</v>
      </c>
      <c r="E9" s="205" t="s">
        <v>2201</v>
      </c>
    </row>
    <row r="10" spans="1:5">
      <c r="A10" s="202" t="s">
        <v>2202</v>
      </c>
      <c r="B10" s="203" t="s">
        <v>2203</v>
      </c>
      <c r="C10" s="204">
        <v>1027</v>
      </c>
      <c r="D10" s="204" t="s">
        <v>2204</v>
      </c>
      <c r="E10" s="205" t="s">
        <v>2205</v>
      </c>
    </row>
    <row r="11" spans="1:5">
      <c r="A11" s="202" t="s">
        <v>2206</v>
      </c>
      <c r="B11" s="203" t="s">
        <v>2207</v>
      </c>
      <c r="C11" s="204">
        <v>2437</v>
      </c>
      <c r="D11" s="204" t="s">
        <v>2208</v>
      </c>
      <c r="E11" s="205" t="s">
        <v>2209</v>
      </c>
    </row>
    <row r="12" spans="1:5">
      <c r="A12" s="202" t="s">
        <v>2210</v>
      </c>
      <c r="B12" s="203" t="s">
        <v>2211</v>
      </c>
      <c r="C12" s="204">
        <v>2440</v>
      </c>
      <c r="D12" s="204" t="s">
        <v>2212</v>
      </c>
      <c r="E12" s="205" t="s">
        <v>2213</v>
      </c>
    </row>
    <row r="13" spans="1:5">
      <c r="A13" s="202" t="s">
        <v>2214</v>
      </c>
      <c r="B13" s="203" t="s">
        <v>2215</v>
      </c>
      <c r="C13" s="204">
        <v>2447</v>
      </c>
      <c r="D13" s="204" t="s">
        <v>2216</v>
      </c>
      <c r="E13" s="205" t="s">
        <v>2217</v>
      </c>
    </row>
    <row r="14" spans="1:5">
      <c r="A14" s="202" t="s">
        <v>2218</v>
      </c>
      <c r="B14" s="203" t="s">
        <v>2219</v>
      </c>
      <c r="C14" s="204">
        <v>2489</v>
      </c>
      <c r="D14" s="204" t="s">
        <v>2220</v>
      </c>
      <c r="E14" s="205" t="s">
        <v>2221</v>
      </c>
    </row>
    <row r="15" spans="1:5">
      <c r="A15" s="202" t="s">
        <v>2222</v>
      </c>
      <c r="B15" s="203" t="s">
        <v>2223</v>
      </c>
      <c r="C15" s="204">
        <v>2506</v>
      </c>
      <c r="D15" s="204" t="s">
        <v>2224</v>
      </c>
      <c r="E15" s="205" t="s">
        <v>2225</v>
      </c>
    </row>
    <row r="16" spans="1:5">
      <c r="A16" s="202" t="s">
        <v>2226</v>
      </c>
      <c r="B16" s="203" t="s">
        <v>2227</v>
      </c>
      <c r="C16" s="204">
        <v>2706</v>
      </c>
      <c r="D16" s="204" t="s">
        <v>2228</v>
      </c>
      <c r="E16" s="205" t="s">
        <v>2229</v>
      </c>
    </row>
    <row r="17" spans="1:5">
      <c r="A17" s="202" t="s">
        <v>2230</v>
      </c>
      <c r="B17" s="203" t="s">
        <v>2231</v>
      </c>
      <c r="C17" s="204">
        <v>2720</v>
      </c>
      <c r="D17" s="204" t="s">
        <v>2232</v>
      </c>
      <c r="E17" s="205" t="s">
        <v>2233</v>
      </c>
    </row>
    <row r="18" spans="1:5">
      <c r="A18" s="202" t="s">
        <v>2234</v>
      </c>
      <c r="B18" s="203" t="s">
        <v>2235</v>
      </c>
      <c r="C18" s="204">
        <v>2734</v>
      </c>
      <c r="D18" s="204" t="s">
        <v>2236</v>
      </c>
      <c r="E18" s="205" t="s">
        <v>2237</v>
      </c>
    </row>
    <row r="19" spans="1:5">
      <c r="A19" s="202" t="s">
        <v>2238</v>
      </c>
      <c r="B19" s="203" t="s">
        <v>2239</v>
      </c>
      <c r="C19" s="204">
        <v>2741</v>
      </c>
      <c r="D19" s="204" t="s">
        <v>2240</v>
      </c>
      <c r="E19" s="205" t="s">
        <v>2241</v>
      </c>
    </row>
    <row r="20" spans="1:5">
      <c r="A20" s="202" t="s">
        <v>2242</v>
      </c>
      <c r="B20" s="203" t="s">
        <v>2243</v>
      </c>
      <c r="C20" s="204">
        <v>2757</v>
      </c>
      <c r="D20" s="204" t="s">
        <v>2244</v>
      </c>
      <c r="E20" s="205" t="s">
        <v>2245</v>
      </c>
    </row>
    <row r="21" spans="1:5">
      <c r="A21" s="202" t="s">
        <v>2246</v>
      </c>
      <c r="B21" s="203" t="s">
        <v>2247</v>
      </c>
      <c r="C21" s="204">
        <v>2767</v>
      </c>
      <c r="D21" s="204" t="s">
        <v>2248</v>
      </c>
      <c r="E21" s="205" t="s">
        <v>2249</v>
      </c>
    </row>
    <row r="22" spans="1:5">
      <c r="A22" s="202" t="s">
        <v>2250</v>
      </c>
      <c r="B22" s="203" t="s">
        <v>2251</v>
      </c>
      <c r="C22" s="204">
        <v>1950</v>
      </c>
      <c r="D22" s="204" t="s">
        <v>2252</v>
      </c>
      <c r="E22" s="205" t="s">
        <v>2253</v>
      </c>
    </row>
    <row r="23" spans="1:5">
      <c r="A23" s="202" t="s">
        <v>2254</v>
      </c>
      <c r="B23" s="203" t="s">
        <v>2255</v>
      </c>
      <c r="C23" s="204">
        <v>1956</v>
      </c>
      <c r="D23" s="204" t="s">
        <v>2256</v>
      </c>
      <c r="E23" s="205" t="s">
        <v>2257</v>
      </c>
    </row>
    <row r="24" spans="1:5">
      <c r="A24" s="202" t="s">
        <v>2258</v>
      </c>
      <c r="B24" s="203" t="s">
        <v>2259</v>
      </c>
      <c r="C24" s="204">
        <v>1958</v>
      </c>
      <c r="D24" s="204" t="s">
        <v>2260</v>
      </c>
      <c r="E24" s="205" t="s">
        <v>2261</v>
      </c>
    </row>
    <row r="25" spans="1:5">
      <c r="A25" s="202" t="s">
        <v>2262</v>
      </c>
      <c r="B25" s="203" t="s">
        <v>2263</v>
      </c>
      <c r="C25" s="204">
        <v>1966</v>
      </c>
      <c r="D25" s="204" t="s">
        <v>2264</v>
      </c>
      <c r="E25" s="205" t="s">
        <v>2265</v>
      </c>
    </row>
    <row r="26" spans="1:5">
      <c r="A26" s="202" t="s">
        <v>2266</v>
      </c>
      <c r="B26" s="203" t="s">
        <v>2267</v>
      </c>
      <c r="C26" s="204">
        <v>1973</v>
      </c>
      <c r="D26" s="204" t="s">
        <v>2268</v>
      </c>
      <c r="E26" s="205" t="s">
        <v>2269</v>
      </c>
    </row>
    <row r="27" spans="1:5">
      <c r="A27" s="202" t="s">
        <v>2270</v>
      </c>
      <c r="B27" s="203" t="s">
        <v>2271</v>
      </c>
      <c r="C27" s="204">
        <v>1975</v>
      </c>
      <c r="D27" s="204" t="s">
        <v>2272</v>
      </c>
      <c r="E27" s="205" t="s">
        <v>2273</v>
      </c>
    </row>
    <row r="28" spans="1:5">
      <c r="A28" s="202" t="s">
        <v>2274</v>
      </c>
      <c r="B28" s="203" t="s">
        <v>2275</v>
      </c>
      <c r="C28" s="204">
        <v>1970</v>
      </c>
      <c r="D28" s="204" t="s">
        <v>2276</v>
      </c>
      <c r="E28" s="205" t="s">
        <v>2277</v>
      </c>
    </row>
    <row r="29" spans="1:5">
      <c r="A29" s="202" t="s">
        <v>2278</v>
      </c>
      <c r="B29" s="203" t="s">
        <v>2279</v>
      </c>
      <c r="C29" s="204">
        <v>1984</v>
      </c>
      <c r="D29" s="204" t="s">
        <v>2280</v>
      </c>
      <c r="E29" s="205" t="s">
        <v>2281</v>
      </c>
    </row>
    <row r="30" spans="1:5">
      <c r="A30" s="202" t="s">
        <v>2282</v>
      </c>
      <c r="B30" s="203" t="s">
        <v>2283</v>
      </c>
      <c r="C30" s="204">
        <v>1991</v>
      </c>
      <c r="D30" s="204" t="s">
        <v>2284</v>
      </c>
      <c r="E30" s="205" t="s">
        <v>2285</v>
      </c>
    </row>
    <row r="31" spans="1:5">
      <c r="A31" s="202" t="s">
        <v>2286</v>
      </c>
      <c r="B31" s="203" t="s">
        <v>2287</v>
      </c>
      <c r="C31" s="204">
        <v>1998</v>
      </c>
      <c r="D31" s="204" t="s">
        <v>2288</v>
      </c>
      <c r="E31" s="205" t="s">
        <v>2289</v>
      </c>
    </row>
    <row r="32" spans="1:5">
      <c r="A32" s="202" t="s">
        <v>2290</v>
      </c>
      <c r="B32" s="203" t="s">
        <v>2291</v>
      </c>
      <c r="C32" s="204">
        <v>2001</v>
      </c>
      <c r="D32" s="204" t="s">
        <v>2292</v>
      </c>
      <c r="E32" s="205" t="s">
        <v>2293</v>
      </c>
    </row>
    <row r="33" spans="1:5">
      <c r="A33" s="202" t="s">
        <v>2294</v>
      </c>
      <c r="B33" s="203" t="s">
        <v>2295</v>
      </c>
      <c r="C33" s="204">
        <v>2005</v>
      </c>
      <c r="D33" s="204" t="s">
        <v>2296</v>
      </c>
      <c r="E33" s="205" t="s">
        <v>2297</v>
      </c>
    </row>
    <row r="34" spans="1:5">
      <c r="A34" s="202" t="s">
        <v>2298</v>
      </c>
      <c r="B34" s="203" t="s">
        <v>2299</v>
      </c>
      <c r="C34" s="204">
        <v>2790</v>
      </c>
      <c r="D34" s="204" t="s">
        <v>2300</v>
      </c>
      <c r="E34" s="205" t="s">
        <v>2301</v>
      </c>
    </row>
    <row r="35" spans="1:5">
      <c r="A35" s="202" t="s">
        <v>2302</v>
      </c>
      <c r="B35" s="203" t="s">
        <v>2303</v>
      </c>
      <c r="C35" s="204">
        <v>2794</v>
      </c>
      <c r="D35" s="204" t="s">
        <v>2304</v>
      </c>
      <c r="E35" s="205" t="s">
        <v>2305</v>
      </c>
    </row>
    <row r="36" spans="1:5">
      <c r="A36" s="202" t="s">
        <v>2306</v>
      </c>
      <c r="B36" s="203" t="s">
        <v>2307</v>
      </c>
      <c r="C36" s="204">
        <v>2801</v>
      </c>
      <c r="D36" s="204" t="s">
        <v>2308</v>
      </c>
      <c r="E36" s="205" t="s">
        <v>2309</v>
      </c>
    </row>
    <row r="37" spans="1:5">
      <c r="A37" s="202" t="s">
        <v>2310</v>
      </c>
      <c r="B37" s="203" t="s">
        <v>2311</v>
      </c>
      <c r="C37" s="204">
        <v>2808</v>
      </c>
      <c r="D37" s="204" t="s">
        <v>2312</v>
      </c>
      <c r="E37" s="205" t="s">
        <v>2313</v>
      </c>
    </row>
    <row r="38" spans="1:5">
      <c r="A38" s="202" t="s">
        <v>2314</v>
      </c>
      <c r="B38" s="203" t="s">
        <v>2315</v>
      </c>
      <c r="C38" s="204">
        <v>2816</v>
      </c>
      <c r="D38" s="204" t="s">
        <v>2316</v>
      </c>
      <c r="E38" s="205" t="s">
        <v>2317</v>
      </c>
    </row>
    <row r="39" spans="1:5">
      <c r="A39" s="202" t="s">
        <v>2318</v>
      </c>
      <c r="B39" s="203" t="s">
        <v>2319</v>
      </c>
      <c r="C39" s="204">
        <v>2818</v>
      </c>
      <c r="D39" s="204" t="s">
        <v>2320</v>
      </c>
      <c r="E39" s="205" t="s">
        <v>2321</v>
      </c>
    </row>
    <row r="40" spans="1:5">
      <c r="A40" s="202" t="s">
        <v>2322</v>
      </c>
      <c r="B40" s="203" t="s">
        <v>2323</v>
      </c>
      <c r="C40" s="204">
        <v>3036</v>
      </c>
      <c r="D40" s="204" t="s">
        <v>2324</v>
      </c>
      <c r="E40" s="205" t="s">
        <v>2325</v>
      </c>
    </row>
    <row r="41" spans="1:5">
      <c r="A41" s="202" t="s">
        <v>2326</v>
      </c>
      <c r="B41" s="203" t="s">
        <v>2327</v>
      </c>
      <c r="C41" s="204">
        <v>3059</v>
      </c>
      <c r="D41" s="204" t="s">
        <v>2328</v>
      </c>
      <c r="E41" s="205" t="s">
        <v>2329</v>
      </c>
    </row>
    <row r="42" spans="1:5">
      <c r="A42" s="202" t="s">
        <v>2330</v>
      </c>
      <c r="B42" s="203" t="s">
        <v>2331</v>
      </c>
      <c r="C42" s="204">
        <v>3070</v>
      </c>
      <c r="D42" s="204" t="s">
        <v>2332</v>
      </c>
      <c r="E42" s="205" t="s">
        <v>2333</v>
      </c>
    </row>
    <row r="43" spans="1:5">
      <c r="A43" s="202" t="s">
        <v>2334</v>
      </c>
      <c r="B43" s="203" t="s">
        <v>2335</v>
      </c>
      <c r="C43" s="204">
        <v>3106</v>
      </c>
      <c r="D43" s="204" t="s">
        <v>2336</v>
      </c>
      <c r="E43" s="205" t="s">
        <v>2337</v>
      </c>
    </row>
    <row r="44" spans="1:5">
      <c r="A44" s="202" t="s">
        <v>2338</v>
      </c>
      <c r="B44" s="203" t="s">
        <v>2339</v>
      </c>
      <c r="C44" s="204">
        <v>3136</v>
      </c>
      <c r="D44" s="204" t="s">
        <v>2340</v>
      </c>
      <c r="E44" s="205" t="s">
        <v>2341</v>
      </c>
    </row>
    <row r="45" spans="1:5">
      <c r="A45" s="202" t="s">
        <v>2342</v>
      </c>
      <c r="B45" s="203" t="s">
        <v>2343</v>
      </c>
      <c r="C45" s="204">
        <v>3140</v>
      </c>
      <c r="D45" s="204" t="s">
        <v>2344</v>
      </c>
      <c r="E45" s="205" t="s">
        <v>2345</v>
      </c>
    </row>
    <row r="46" spans="1:5">
      <c r="A46" s="202" t="s">
        <v>2346</v>
      </c>
      <c r="B46" s="203" t="s">
        <v>2347</v>
      </c>
      <c r="C46" s="204">
        <v>3165</v>
      </c>
      <c r="D46" s="204" t="s">
        <v>2348</v>
      </c>
      <c r="E46" s="205" t="s">
        <v>2349</v>
      </c>
    </row>
    <row r="47" spans="1:5">
      <c r="A47" s="202" t="s">
        <v>2350</v>
      </c>
      <c r="B47" s="203" t="s">
        <v>2351</v>
      </c>
      <c r="C47" s="204">
        <v>3187</v>
      </c>
      <c r="D47" s="204" t="s">
        <v>2352</v>
      </c>
      <c r="E47" s="205" t="s">
        <v>2353</v>
      </c>
    </row>
    <row r="48" spans="1:5">
      <c r="A48" s="202" t="s">
        <v>2354</v>
      </c>
      <c r="B48" s="203" t="s">
        <v>2355</v>
      </c>
      <c r="C48" s="204">
        <v>3192</v>
      </c>
      <c r="D48" s="204" t="s">
        <v>2356</v>
      </c>
      <c r="E48" s="205" t="s">
        <v>2357</v>
      </c>
    </row>
    <row r="49" spans="1:5">
      <c r="A49" s="202" t="s">
        <v>2358</v>
      </c>
      <c r="B49" s="203" t="s">
        <v>2359</v>
      </c>
      <c r="C49" s="204">
        <v>3195</v>
      </c>
      <c r="D49" s="204" t="s">
        <v>2360</v>
      </c>
      <c r="E49" s="205" t="s">
        <v>2361</v>
      </c>
    </row>
    <row r="50" spans="1:5">
      <c r="A50" s="202" t="s">
        <v>2362</v>
      </c>
      <c r="B50" s="203" t="s">
        <v>2363</v>
      </c>
      <c r="C50" s="204">
        <v>3206</v>
      </c>
      <c r="D50" s="204" t="s">
        <v>2364</v>
      </c>
      <c r="E50" s="205" t="s">
        <v>2365</v>
      </c>
    </row>
    <row r="51" spans="1:5">
      <c r="A51" s="202" t="s">
        <v>2366</v>
      </c>
      <c r="B51" s="203" t="s">
        <v>2367</v>
      </c>
      <c r="C51" s="204">
        <v>3210</v>
      </c>
      <c r="D51" s="204" t="s">
        <v>2368</v>
      </c>
      <c r="E51" s="205" t="s">
        <v>2369</v>
      </c>
    </row>
    <row r="52" spans="1:5">
      <c r="A52" s="202" t="s">
        <v>2370</v>
      </c>
      <c r="B52" s="203" t="s">
        <v>2371</v>
      </c>
      <c r="C52" s="204">
        <v>2901</v>
      </c>
      <c r="D52" s="204" t="s">
        <v>2372</v>
      </c>
      <c r="E52" s="205" t="s">
        <v>2373</v>
      </c>
    </row>
    <row r="53" spans="1:5">
      <c r="A53" s="202" t="s">
        <v>2374</v>
      </c>
      <c r="B53" s="203" t="s">
        <v>2375</v>
      </c>
      <c r="C53" s="204">
        <v>2906</v>
      </c>
      <c r="D53" s="204" t="s">
        <v>2376</v>
      </c>
      <c r="E53" s="205" t="s">
        <v>2377</v>
      </c>
    </row>
    <row r="54" spans="1:5">
      <c r="A54" s="202" t="s">
        <v>2378</v>
      </c>
      <c r="B54" s="203" t="s">
        <v>2379</v>
      </c>
      <c r="C54" s="204">
        <v>2911</v>
      </c>
      <c r="D54" s="204" t="s">
        <v>2380</v>
      </c>
      <c r="E54" s="205" t="s">
        <v>2381</v>
      </c>
    </row>
    <row r="55" spans="1:5">
      <c r="A55" s="202" t="s">
        <v>2382</v>
      </c>
      <c r="B55" s="203" t="s">
        <v>2383</v>
      </c>
      <c r="C55" s="204">
        <v>2538</v>
      </c>
      <c r="D55" s="204" t="s">
        <v>2384</v>
      </c>
      <c r="E55" s="205" t="s">
        <v>2385</v>
      </c>
    </row>
    <row r="56" spans="1:5">
      <c r="A56" s="202" t="s">
        <v>2386</v>
      </c>
      <c r="B56" s="203" t="s">
        <v>2387</v>
      </c>
      <c r="C56" s="204">
        <v>2543</v>
      </c>
      <c r="D56" s="204" t="s">
        <v>2388</v>
      </c>
      <c r="E56" s="205" t="s">
        <v>2389</v>
      </c>
    </row>
    <row r="57" spans="1:5">
      <c r="A57" s="202" t="s">
        <v>2390</v>
      </c>
      <c r="B57" s="203" t="s">
        <v>2391</v>
      </c>
      <c r="C57" s="204">
        <v>2559</v>
      </c>
      <c r="D57" s="204" t="s">
        <v>2392</v>
      </c>
      <c r="E57" s="205" t="s">
        <v>2393</v>
      </c>
    </row>
    <row r="58" spans="1:5">
      <c r="A58" s="202" t="s">
        <v>2394</v>
      </c>
      <c r="B58" s="203" t="s">
        <v>2395</v>
      </c>
      <c r="C58" s="204">
        <v>2563</v>
      </c>
      <c r="D58" s="204" t="s">
        <v>2396</v>
      </c>
      <c r="E58" s="205" t="s">
        <v>2397</v>
      </c>
    </row>
    <row r="59" spans="1:5">
      <c r="A59" s="202" t="s">
        <v>2398</v>
      </c>
      <c r="B59" s="203" t="s">
        <v>2399</v>
      </c>
      <c r="C59" s="204">
        <v>2571</v>
      </c>
      <c r="D59" s="204" t="s">
        <v>2400</v>
      </c>
      <c r="E59" s="205" t="s">
        <v>2401</v>
      </c>
    </row>
    <row r="60" spans="1:5">
      <c r="A60" s="202" t="s">
        <v>2402</v>
      </c>
      <c r="B60" s="203" t="s">
        <v>2403</v>
      </c>
      <c r="C60" s="204">
        <v>2576</v>
      </c>
      <c r="D60" s="204" t="s">
        <v>2404</v>
      </c>
      <c r="E60" s="205" t="s">
        <v>2405</v>
      </c>
    </row>
    <row r="61" spans="1:5">
      <c r="A61" s="202" t="s">
        <v>2406</v>
      </c>
      <c r="B61" s="203" t="s">
        <v>2407</v>
      </c>
      <c r="C61" s="204">
        <v>2584</v>
      </c>
      <c r="D61" s="204" t="s">
        <v>2408</v>
      </c>
      <c r="E61" s="205" t="s">
        <v>2409</v>
      </c>
    </row>
    <row r="62" spans="1:5">
      <c r="A62" s="202" t="s">
        <v>2410</v>
      </c>
      <c r="B62" s="203" t="s">
        <v>2411</v>
      </c>
      <c r="C62" s="204">
        <v>2586</v>
      </c>
      <c r="D62" s="204" t="s">
        <v>2412</v>
      </c>
      <c r="E62" s="205" t="s">
        <v>2413</v>
      </c>
    </row>
    <row r="63" spans="1:5">
      <c r="A63" s="202" t="s">
        <v>2414</v>
      </c>
      <c r="B63" s="203" t="s">
        <v>2415</v>
      </c>
      <c r="C63" s="204">
        <v>2594</v>
      </c>
      <c r="D63" s="204" t="s">
        <v>2416</v>
      </c>
      <c r="E63" s="205" t="s">
        <v>2417</v>
      </c>
    </row>
    <row r="64" spans="1:5">
      <c r="A64" s="202" t="s">
        <v>2418</v>
      </c>
      <c r="B64" s="203" t="s">
        <v>2419</v>
      </c>
      <c r="C64" s="204">
        <v>2603</v>
      </c>
      <c r="D64" s="204" t="s">
        <v>2420</v>
      </c>
      <c r="E64" s="205" t="s">
        <v>2421</v>
      </c>
    </row>
    <row r="65" spans="1:5">
      <c r="A65" s="202" t="s">
        <v>2422</v>
      </c>
      <c r="B65" s="203" t="s">
        <v>2423</v>
      </c>
      <c r="C65" s="204">
        <v>2616</v>
      </c>
      <c r="D65" s="204" t="s">
        <v>2424</v>
      </c>
      <c r="E65" s="205" t="s">
        <v>2425</v>
      </c>
    </row>
    <row r="66" spans="1:5">
      <c r="A66" s="202" t="s">
        <v>2426</v>
      </c>
      <c r="B66" s="203" t="s">
        <v>2427</v>
      </c>
      <c r="C66" s="204">
        <v>3239</v>
      </c>
      <c r="D66" s="204" t="s">
        <v>2428</v>
      </c>
      <c r="E66" s="205" t="s">
        <v>2429</v>
      </c>
    </row>
    <row r="67" spans="1:5">
      <c r="A67" s="202" t="s">
        <v>2430</v>
      </c>
      <c r="B67" s="203" t="s">
        <v>2431</v>
      </c>
      <c r="C67" s="204">
        <v>3250</v>
      </c>
      <c r="D67" s="204" t="s">
        <v>2432</v>
      </c>
      <c r="E67" s="205" t="s">
        <v>2433</v>
      </c>
    </row>
    <row r="68" spans="1:5">
      <c r="A68" s="202" t="s">
        <v>2434</v>
      </c>
      <c r="B68" s="203" t="s">
        <v>2435</v>
      </c>
      <c r="C68" s="204">
        <v>3255</v>
      </c>
      <c r="D68" s="204" t="s">
        <v>2436</v>
      </c>
      <c r="E68" s="205" t="s">
        <v>2437</v>
      </c>
    </row>
    <row r="69" spans="1:5">
      <c r="A69" s="202" t="s">
        <v>2438</v>
      </c>
      <c r="B69" s="203" t="s">
        <v>2439</v>
      </c>
      <c r="C69" s="204">
        <v>3258</v>
      </c>
      <c r="D69" s="204" t="s">
        <v>2440</v>
      </c>
      <c r="E69" s="205" t="s">
        <v>2441</v>
      </c>
    </row>
    <row r="70" spans="1:5">
      <c r="A70" s="202" t="s">
        <v>2442</v>
      </c>
      <c r="B70" s="203" t="s">
        <v>2443</v>
      </c>
      <c r="C70" s="204">
        <v>3261</v>
      </c>
      <c r="D70" s="204" t="s">
        <v>2444</v>
      </c>
      <c r="E70" s="205" t="s">
        <v>2445</v>
      </c>
    </row>
    <row r="71" spans="1:5">
      <c r="A71" s="202" t="s">
        <v>2446</v>
      </c>
      <c r="B71" s="203" t="s">
        <v>2447</v>
      </c>
      <c r="C71" s="204">
        <v>3265</v>
      </c>
      <c r="D71" s="204" t="s">
        <v>2448</v>
      </c>
      <c r="E71" s="205" t="s">
        <v>2449</v>
      </c>
    </row>
    <row r="72" spans="1:5">
      <c r="A72" s="202" t="s">
        <v>2450</v>
      </c>
      <c r="B72" s="203" t="s">
        <v>2451</v>
      </c>
      <c r="C72" s="204">
        <v>3328</v>
      </c>
      <c r="D72" s="204" t="s">
        <v>2452</v>
      </c>
      <c r="E72" s="205" t="s">
        <v>2453</v>
      </c>
    </row>
    <row r="73" spans="1:5">
      <c r="A73" s="202" t="s">
        <v>2454</v>
      </c>
      <c r="B73" s="203" t="s">
        <v>2455</v>
      </c>
      <c r="C73" s="204">
        <v>3283</v>
      </c>
      <c r="D73" s="204" t="s">
        <v>2456</v>
      </c>
      <c r="E73" s="205" t="s">
        <v>2457</v>
      </c>
    </row>
    <row r="74" spans="1:5">
      <c r="A74" s="202" t="s">
        <v>2458</v>
      </c>
      <c r="B74" s="203" t="s">
        <v>2459</v>
      </c>
      <c r="C74" s="204">
        <v>3293</v>
      </c>
      <c r="D74" s="204" t="s">
        <v>2460</v>
      </c>
      <c r="E74" s="205" t="s">
        <v>2461</v>
      </c>
    </row>
    <row r="75" spans="1:5">
      <c r="A75" s="202" t="s">
        <v>2462</v>
      </c>
      <c r="B75" s="203" t="s">
        <v>2463</v>
      </c>
      <c r="C75" s="204">
        <v>3297</v>
      </c>
      <c r="D75" s="204" t="s">
        <v>2464</v>
      </c>
      <c r="E75" s="205" t="s">
        <v>2465</v>
      </c>
    </row>
    <row r="76" spans="1:5">
      <c r="A76" s="202" t="s">
        <v>2466</v>
      </c>
      <c r="B76" s="203" t="s">
        <v>2467</v>
      </c>
      <c r="C76" s="204">
        <v>3302</v>
      </c>
      <c r="D76" s="204" t="s">
        <v>2468</v>
      </c>
      <c r="E76" s="205" t="s">
        <v>2469</v>
      </c>
    </row>
    <row r="77" spans="1:5">
      <c r="A77" s="202" t="s">
        <v>2470</v>
      </c>
      <c r="B77" s="203" t="s">
        <v>2471</v>
      </c>
      <c r="C77" s="204">
        <v>3311</v>
      </c>
      <c r="D77" s="204" t="s">
        <v>2472</v>
      </c>
      <c r="E77" s="205" t="s">
        <v>2473</v>
      </c>
    </row>
    <row r="78" spans="1:5">
      <c r="A78" s="202" t="s">
        <v>2474</v>
      </c>
      <c r="B78" s="203" t="s">
        <v>2475</v>
      </c>
      <c r="C78" s="204">
        <v>3318</v>
      </c>
      <c r="D78" s="204" t="s">
        <v>2476</v>
      </c>
      <c r="E78" s="205" t="s">
        <v>2477</v>
      </c>
    </row>
    <row r="79" spans="1:5">
      <c r="A79" s="202" t="s">
        <v>2478</v>
      </c>
      <c r="B79" s="203" t="s">
        <v>2479</v>
      </c>
      <c r="C79" s="204">
        <v>3379</v>
      </c>
      <c r="D79" s="204" t="s">
        <v>2480</v>
      </c>
      <c r="E79" s="205" t="s">
        <v>2481</v>
      </c>
    </row>
    <row r="80" spans="1:5">
      <c r="A80" s="202" t="s">
        <v>2482</v>
      </c>
      <c r="B80" s="203" t="s">
        <v>2483</v>
      </c>
      <c r="C80" s="204">
        <v>3388</v>
      </c>
      <c r="D80" s="204" t="s">
        <v>2484</v>
      </c>
      <c r="E80" s="205" t="s">
        <v>2485</v>
      </c>
    </row>
    <row r="81" spans="1:5">
      <c r="A81" s="202" t="s">
        <v>2486</v>
      </c>
      <c r="B81" s="203" t="s">
        <v>2487</v>
      </c>
      <c r="C81" s="204">
        <v>3402</v>
      </c>
      <c r="D81" s="204" t="s">
        <v>2488</v>
      </c>
      <c r="E81" s="205" t="s">
        <v>2489</v>
      </c>
    </row>
    <row r="82" spans="1:5">
      <c r="A82" s="202" t="s">
        <v>2490</v>
      </c>
      <c r="B82" s="203" t="s">
        <v>2491</v>
      </c>
      <c r="C82" s="204">
        <v>2446</v>
      </c>
      <c r="D82" s="204" t="s">
        <v>2492</v>
      </c>
      <c r="E82" s="205" t="s">
        <v>2493</v>
      </c>
    </row>
    <row r="83" spans="1:5">
      <c r="A83" s="202" t="s">
        <v>2494</v>
      </c>
      <c r="B83" s="203" t="s">
        <v>2495</v>
      </c>
      <c r="C83" s="204">
        <v>199374</v>
      </c>
      <c r="D83" s="204" t="s">
        <v>2496</v>
      </c>
      <c r="E83" s="205" t="s">
        <v>2497</v>
      </c>
    </row>
  </sheetData>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5F881-5C19-4A20-8FC7-1F09D04795D3}">
  <sheetPr>
    <tabColor rgb="FFFFC000"/>
    <pageSetUpPr fitToPage="1"/>
  </sheetPr>
  <dimension ref="A1:I51"/>
  <sheetViews>
    <sheetView zoomScale="85" zoomScaleNormal="85" workbookViewId="0">
      <selection activeCell="B7" sqref="B7:C7"/>
    </sheetView>
  </sheetViews>
  <sheetFormatPr baseColWidth="10" defaultRowHeight="15"/>
  <cols>
    <col min="1" max="1" width="30.5703125" customWidth="1"/>
    <col min="2" max="2" width="15.28515625" customWidth="1"/>
    <col min="3" max="3" width="24.28515625" customWidth="1"/>
    <col min="4" max="4" width="18.5703125" customWidth="1"/>
    <col min="5" max="5" width="16.5703125" customWidth="1"/>
    <col min="6" max="6" width="56" customWidth="1"/>
    <col min="7" max="7" width="14" customWidth="1"/>
    <col min="8" max="8" width="51.28515625" customWidth="1"/>
    <col min="9" max="9" width="36.42578125" customWidth="1"/>
  </cols>
  <sheetData>
    <row r="1" spans="1:9" s="31" customFormat="1" ht="42.75" customHeight="1">
      <c r="A1" s="61"/>
      <c r="C1" s="1" t="s">
        <v>58</v>
      </c>
      <c r="D1" s="1"/>
      <c r="E1" s="40"/>
      <c r="F1" s="40"/>
      <c r="G1" s="40"/>
    </row>
    <row r="2" spans="1:9" s="31" customFormat="1" ht="18">
      <c r="C2" s="2" t="s">
        <v>1</v>
      </c>
      <c r="D2" s="40"/>
      <c r="E2" s="2"/>
      <c r="F2" s="23"/>
      <c r="G2" s="23"/>
    </row>
    <row r="3" spans="1:9" s="31" customFormat="1">
      <c r="C3" s="3" t="str">
        <f>'Dépenses prév.'!D3</f>
        <v>Version 1.2 du 15 décembre 2025</v>
      </c>
      <c r="D3" s="63"/>
      <c r="E3" s="63"/>
      <c r="F3" s="64"/>
      <c r="G3" s="64"/>
    </row>
    <row r="4" spans="1:9" s="31" customFormat="1" ht="26.25">
      <c r="C4" s="18" t="s">
        <v>2545</v>
      </c>
      <c r="D4" s="2"/>
      <c r="E4" s="40"/>
      <c r="F4" s="2"/>
      <c r="G4" s="2"/>
    </row>
    <row r="5" spans="1:9" s="31" customFormat="1" ht="21" customHeight="1">
      <c r="A5" s="271" t="s">
        <v>2520</v>
      </c>
      <c r="B5" s="272" t="str">
        <f>'Dépenses prév.'!I7</f>
        <v>A remplir par l'administration au moment de l'instruction de la demande</v>
      </c>
      <c r="C5" s="4"/>
      <c r="D5" s="5"/>
      <c r="E5" s="65"/>
      <c r="F5" s="5"/>
      <c r="G5" s="5"/>
    </row>
    <row r="6" spans="1:9" s="31" customFormat="1" ht="83.25" customHeight="1">
      <c r="A6" s="357" t="s">
        <v>2615</v>
      </c>
      <c r="B6" s="357"/>
      <c r="C6" s="357"/>
      <c r="D6" s="357"/>
      <c r="E6" s="357"/>
      <c r="F6" s="357"/>
      <c r="G6" s="357"/>
      <c r="H6" s="357"/>
      <c r="I6" s="357"/>
    </row>
    <row r="7" spans="1:9" s="31" customFormat="1" ht="21.75" thickBot="1">
      <c r="B7" s="358" t="s">
        <v>2621</v>
      </c>
      <c r="C7" s="359"/>
      <c r="D7" s="5"/>
      <c r="E7" s="65"/>
      <c r="F7" s="5"/>
      <c r="G7" s="5"/>
    </row>
    <row r="8" spans="1:9" ht="52.5" customHeight="1" thickBot="1">
      <c r="A8" s="221" t="s">
        <v>2544</v>
      </c>
      <c r="B8" s="222"/>
      <c r="C8" s="308"/>
      <c r="D8" s="308"/>
      <c r="E8" s="308"/>
      <c r="F8" s="308"/>
      <c r="G8" s="308"/>
      <c r="H8" s="308"/>
      <c r="I8" s="309"/>
    </row>
    <row r="9" spans="1:9" ht="23.25" customHeight="1" thickBot="1">
      <c r="A9" s="266" t="s">
        <v>2606</v>
      </c>
      <c r="B9" s="267"/>
      <c r="C9" s="267"/>
      <c r="D9" s="267"/>
      <c r="E9" s="267"/>
      <c r="F9" s="267"/>
      <c r="G9" s="266" t="s">
        <v>2526</v>
      </c>
      <c r="H9" s="267"/>
      <c r="I9" s="283"/>
    </row>
    <row r="10" spans="1:9" ht="25.5">
      <c r="A10" s="284" t="s">
        <v>89</v>
      </c>
      <c r="B10" s="285" t="s">
        <v>88</v>
      </c>
      <c r="C10" s="286" t="s">
        <v>2608</v>
      </c>
      <c r="D10" s="284" t="s">
        <v>2607</v>
      </c>
      <c r="E10" s="284" t="s">
        <v>86</v>
      </c>
      <c r="F10" s="286" t="s">
        <v>87</v>
      </c>
      <c r="G10" s="284" t="s">
        <v>11</v>
      </c>
      <c r="H10" s="285" t="s">
        <v>85</v>
      </c>
      <c r="I10" s="286" t="s">
        <v>2539</v>
      </c>
    </row>
    <row r="11" spans="1:9" ht="141" customHeight="1">
      <c r="A11" s="218" t="s">
        <v>2499</v>
      </c>
      <c r="B11" s="217" t="s">
        <v>2500</v>
      </c>
      <c r="C11" s="219" t="s">
        <v>2609</v>
      </c>
      <c r="D11" s="218" t="s">
        <v>2521</v>
      </c>
      <c r="E11" s="218" t="s">
        <v>2498</v>
      </c>
      <c r="F11" s="219" t="s">
        <v>2503</v>
      </c>
      <c r="G11" s="218" t="s">
        <v>2501</v>
      </c>
      <c r="H11" s="217" t="s">
        <v>2502</v>
      </c>
      <c r="I11" s="219" t="s">
        <v>2540</v>
      </c>
    </row>
    <row r="12" spans="1:9">
      <c r="A12" s="288"/>
      <c r="B12" s="289" t="e">
        <f>VLOOKUP(A12,'Liste sites et actions N2000'!$I$3:$J$973,2,FALSE)</f>
        <v>#N/A</v>
      </c>
      <c r="C12" s="287"/>
      <c r="D12" s="288"/>
      <c r="E12" s="288"/>
      <c r="F12" s="290" t="e">
        <f>VLOOKUP(E12,'Liste sites et actions N2000'!$A$2:$B$92,2,FALSE)</f>
        <v>#N/A</v>
      </c>
      <c r="G12" s="288"/>
      <c r="H12" s="291" t="e">
        <f>VLOOKUP(G12,'Liste sites et actions N2000'!$D$2:$E$51,2,FALSE)</f>
        <v>#N/A</v>
      </c>
      <c r="I12" s="305"/>
    </row>
    <row r="13" spans="1:9">
      <c r="A13" s="288"/>
      <c r="B13" s="289" t="e">
        <f>VLOOKUP(A13,'Liste sites et actions N2000'!$I$3:$J$973,2,FALSE)</f>
        <v>#N/A</v>
      </c>
      <c r="C13" s="287"/>
      <c r="D13" s="288"/>
      <c r="E13" s="288"/>
      <c r="F13" s="290" t="e">
        <f>VLOOKUP(E13,'Liste sites et actions N2000'!$A$2:$B$92,2,FALSE)</f>
        <v>#N/A</v>
      </c>
      <c r="G13" s="288"/>
      <c r="H13" s="291" t="e">
        <f>VLOOKUP(G13,'Liste sites et actions N2000'!$D$2:$E$51,2,FALSE)</f>
        <v>#N/A</v>
      </c>
      <c r="I13" s="305"/>
    </row>
    <row r="14" spans="1:9">
      <c r="A14" s="288"/>
      <c r="B14" s="289" t="e">
        <f>VLOOKUP(A14,'Liste sites et actions N2000'!$I$3:$J$973,2,FALSE)</f>
        <v>#N/A</v>
      </c>
      <c r="C14" s="287"/>
      <c r="D14" s="288"/>
      <c r="E14" s="288"/>
      <c r="F14" s="290" t="e">
        <f>VLOOKUP(E14,'Liste sites et actions N2000'!$A$2:$B$92,2,FALSE)</f>
        <v>#N/A</v>
      </c>
      <c r="G14" s="288"/>
      <c r="H14" s="291" t="e">
        <f>VLOOKUP(G14,'Liste sites et actions N2000'!$D$2:$E$51,2,FALSE)</f>
        <v>#N/A</v>
      </c>
      <c r="I14" s="305"/>
    </row>
    <row r="15" spans="1:9">
      <c r="A15" s="288"/>
      <c r="B15" s="289" t="e">
        <f>VLOOKUP(A15,'Liste sites et actions N2000'!$I$3:$J$973,2,FALSE)</f>
        <v>#N/A</v>
      </c>
      <c r="C15" s="287"/>
      <c r="D15" s="288"/>
      <c r="E15" s="288"/>
      <c r="F15" s="290" t="e">
        <f>VLOOKUP(E15,'Liste sites et actions N2000'!$A$2:$B$92,2,FALSE)</f>
        <v>#N/A</v>
      </c>
      <c r="G15" s="288"/>
      <c r="H15" s="291" t="e">
        <f>VLOOKUP(G15,'Liste sites et actions N2000'!$D$2:$E$51,2,FALSE)</f>
        <v>#N/A</v>
      </c>
      <c r="I15" s="305"/>
    </row>
    <row r="16" spans="1:9">
      <c r="A16" s="288"/>
      <c r="B16" s="289" t="e">
        <f>VLOOKUP(A16,'Liste sites et actions N2000'!$I$3:$J$973,2,FALSE)</f>
        <v>#N/A</v>
      </c>
      <c r="C16" s="287"/>
      <c r="D16" s="288"/>
      <c r="E16" s="288"/>
      <c r="F16" s="290" t="e">
        <f>VLOOKUP(E16,'Liste sites et actions N2000'!$A$2:$B$92,2,FALSE)</f>
        <v>#N/A</v>
      </c>
      <c r="G16" s="288"/>
      <c r="H16" s="291" t="e">
        <f>VLOOKUP(G16,'Liste sites et actions N2000'!$D$2:$E$51,2,FALSE)</f>
        <v>#N/A</v>
      </c>
      <c r="I16" s="305"/>
    </row>
    <row r="17" spans="1:9">
      <c r="A17" s="288"/>
      <c r="B17" s="289" t="e">
        <f>VLOOKUP(A17,'Liste sites et actions N2000'!$I$3:$J$973,2,FALSE)</f>
        <v>#N/A</v>
      </c>
      <c r="C17" s="287"/>
      <c r="D17" s="288"/>
      <c r="E17" s="288"/>
      <c r="F17" s="290" t="e">
        <f>VLOOKUP(E17,'Liste sites et actions N2000'!$A$2:$B$92,2,FALSE)</f>
        <v>#N/A</v>
      </c>
      <c r="G17" s="288"/>
      <c r="H17" s="291" t="e">
        <f>VLOOKUP(G17,'Liste sites et actions N2000'!$D$2:$E$51,2,FALSE)</f>
        <v>#N/A</v>
      </c>
      <c r="I17" s="305"/>
    </row>
    <row r="18" spans="1:9">
      <c r="A18" s="288"/>
      <c r="B18" s="289" t="e">
        <f>VLOOKUP(A18,'Liste sites et actions N2000'!$I$3:$J$973,2,FALSE)</f>
        <v>#N/A</v>
      </c>
      <c r="C18" s="287"/>
      <c r="D18" s="288"/>
      <c r="E18" s="288"/>
      <c r="F18" s="290" t="e">
        <f>VLOOKUP(E18,'Liste sites et actions N2000'!$A$2:$B$92,2,FALSE)</f>
        <v>#N/A</v>
      </c>
      <c r="G18" s="288"/>
      <c r="H18" s="291" t="e">
        <f>VLOOKUP(G18,'Liste sites et actions N2000'!$D$2:$E$51,2,FALSE)</f>
        <v>#N/A</v>
      </c>
      <c r="I18" s="305"/>
    </row>
    <row r="19" spans="1:9">
      <c r="A19" s="288"/>
      <c r="B19" s="289" t="e">
        <f>VLOOKUP(A19,'Liste sites et actions N2000'!$I$3:$J$973,2,FALSE)</f>
        <v>#N/A</v>
      </c>
      <c r="C19" s="287"/>
      <c r="D19" s="288"/>
      <c r="E19" s="288"/>
      <c r="F19" s="290" t="e">
        <f>VLOOKUP(E19,'Liste sites et actions N2000'!$A$2:$B$92,2,FALSE)</f>
        <v>#N/A</v>
      </c>
      <c r="G19" s="288"/>
      <c r="H19" s="291" t="e">
        <f>VLOOKUP(G19,'Liste sites et actions N2000'!$D$2:$E$51,2,FALSE)</f>
        <v>#N/A</v>
      </c>
      <c r="I19" s="305"/>
    </row>
    <row r="20" spans="1:9">
      <c r="A20" s="288"/>
      <c r="B20" s="289" t="e">
        <f>VLOOKUP(A20,'Liste sites et actions N2000'!$I$3:$J$973,2,FALSE)</f>
        <v>#N/A</v>
      </c>
      <c r="C20" s="287"/>
      <c r="D20" s="288"/>
      <c r="E20" s="288"/>
      <c r="F20" s="290" t="e">
        <f>VLOOKUP(E20,'Liste sites et actions N2000'!$A$2:$B$92,2,FALSE)</f>
        <v>#N/A</v>
      </c>
      <c r="G20" s="288"/>
      <c r="H20" s="291" t="e">
        <f>VLOOKUP(G20,'Liste sites et actions N2000'!$D$2:$E$51,2,FALSE)</f>
        <v>#N/A</v>
      </c>
      <c r="I20" s="305"/>
    </row>
    <row r="21" spans="1:9">
      <c r="A21" s="288"/>
      <c r="B21" s="289" t="e">
        <f>VLOOKUP(A21,'Liste sites et actions N2000'!$I$3:$J$973,2,FALSE)</f>
        <v>#N/A</v>
      </c>
      <c r="C21" s="287"/>
      <c r="D21" s="288"/>
      <c r="E21" s="288"/>
      <c r="F21" s="290" t="e">
        <f>VLOOKUP(E21,'Liste sites et actions N2000'!$A$2:$B$92,2,FALSE)</f>
        <v>#N/A</v>
      </c>
      <c r="G21" s="288"/>
      <c r="H21" s="291" t="e">
        <f>VLOOKUP(G21,'Liste sites et actions N2000'!$D$2:$E$51,2,FALSE)</f>
        <v>#N/A</v>
      </c>
      <c r="I21" s="305"/>
    </row>
    <row r="22" spans="1:9">
      <c r="A22" s="288"/>
      <c r="B22" s="289" t="e">
        <f>VLOOKUP(A22,'Liste sites et actions N2000'!$I$3:$J$973,2,FALSE)</f>
        <v>#N/A</v>
      </c>
      <c r="C22" s="287"/>
      <c r="D22" s="288"/>
      <c r="E22" s="288"/>
      <c r="F22" s="290" t="e">
        <f>VLOOKUP(E22,'Liste sites et actions N2000'!$A$2:$B$92,2,FALSE)</f>
        <v>#N/A</v>
      </c>
      <c r="G22" s="288"/>
      <c r="H22" s="291" t="e">
        <f>VLOOKUP(G22,'Liste sites et actions N2000'!$D$2:$E$51,2,FALSE)</f>
        <v>#N/A</v>
      </c>
      <c r="I22" s="305"/>
    </row>
    <row r="23" spans="1:9">
      <c r="A23" s="288"/>
      <c r="B23" s="289" t="e">
        <f>VLOOKUP(A23,'Liste sites et actions N2000'!$I$3:$J$973,2,FALSE)</f>
        <v>#N/A</v>
      </c>
      <c r="C23" s="287"/>
      <c r="D23" s="288"/>
      <c r="E23" s="288"/>
      <c r="F23" s="290" t="e">
        <f>VLOOKUP(E23,'Liste sites et actions N2000'!$A$2:$B$92,2,FALSE)</f>
        <v>#N/A</v>
      </c>
      <c r="G23" s="288"/>
      <c r="H23" s="291" t="e">
        <f>VLOOKUP(G23,'Liste sites et actions N2000'!$D$2:$E$51,2,FALSE)</f>
        <v>#N/A</v>
      </c>
      <c r="I23" s="305"/>
    </row>
    <row r="24" spans="1:9">
      <c r="A24" s="288"/>
      <c r="B24" s="289" t="e">
        <f>VLOOKUP(A24,'Liste sites et actions N2000'!$I$3:$J$973,2,FALSE)</f>
        <v>#N/A</v>
      </c>
      <c r="C24" s="287"/>
      <c r="D24" s="288"/>
      <c r="E24" s="288"/>
      <c r="F24" s="290" t="e">
        <f>VLOOKUP(E24,'Liste sites et actions N2000'!$A$2:$B$92,2,FALSE)</f>
        <v>#N/A</v>
      </c>
      <c r="G24" s="288"/>
      <c r="H24" s="291" t="e">
        <f>VLOOKUP(G24,'Liste sites et actions N2000'!$D$2:$E$51,2,FALSE)</f>
        <v>#N/A</v>
      </c>
      <c r="I24" s="305"/>
    </row>
    <row r="25" spans="1:9">
      <c r="A25" s="288"/>
      <c r="B25" s="289" t="e">
        <f>VLOOKUP(A25,'Liste sites et actions N2000'!$I$3:$J$973,2,FALSE)</f>
        <v>#N/A</v>
      </c>
      <c r="C25" s="287"/>
      <c r="D25" s="288"/>
      <c r="E25" s="288"/>
      <c r="F25" s="290" t="e">
        <f>VLOOKUP(E25,'Liste sites et actions N2000'!$A$2:$B$92,2,FALSE)</f>
        <v>#N/A</v>
      </c>
      <c r="G25" s="288"/>
      <c r="H25" s="291" t="e">
        <f>VLOOKUP(G25,'Liste sites et actions N2000'!$D$2:$E$51,2,FALSE)</f>
        <v>#N/A</v>
      </c>
      <c r="I25" s="305"/>
    </row>
    <row r="26" spans="1:9">
      <c r="A26" s="288"/>
      <c r="B26" s="289" t="e">
        <f>VLOOKUP(A26,'Liste sites et actions N2000'!$I$3:$J$973,2,FALSE)</f>
        <v>#N/A</v>
      </c>
      <c r="C26" s="287"/>
      <c r="D26" s="288"/>
      <c r="E26" s="288"/>
      <c r="F26" s="290" t="e">
        <f>VLOOKUP(E26,'Liste sites et actions N2000'!$A$2:$B$92,2,FALSE)</f>
        <v>#N/A</v>
      </c>
      <c r="G26" s="288"/>
      <c r="H26" s="291" t="e">
        <f>VLOOKUP(G26,'Liste sites et actions N2000'!$D$2:$E$51,2,FALSE)</f>
        <v>#N/A</v>
      </c>
      <c r="I26" s="305"/>
    </row>
    <row r="27" spans="1:9">
      <c r="A27" s="288"/>
      <c r="B27" s="289" t="e">
        <f>VLOOKUP(A27,'Liste sites et actions N2000'!$I$3:$J$973,2,FALSE)</f>
        <v>#N/A</v>
      </c>
      <c r="C27" s="287"/>
      <c r="D27" s="288"/>
      <c r="E27" s="288"/>
      <c r="F27" s="290" t="e">
        <f>VLOOKUP(E27,'Liste sites et actions N2000'!$A$2:$B$92,2,FALSE)</f>
        <v>#N/A</v>
      </c>
      <c r="G27" s="288"/>
      <c r="H27" s="291" t="e">
        <f>VLOOKUP(G27,'Liste sites et actions N2000'!$D$2:$E$51,2,FALSE)</f>
        <v>#N/A</v>
      </c>
      <c r="I27" s="305"/>
    </row>
    <row r="28" spans="1:9">
      <c r="A28" s="288"/>
      <c r="B28" s="289" t="e">
        <f>VLOOKUP(A28,'Liste sites et actions N2000'!$I$3:$J$973,2,FALSE)</f>
        <v>#N/A</v>
      </c>
      <c r="C28" s="287"/>
      <c r="D28" s="288"/>
      <c r="E28" s="288"/>
      <c r="F28" s="290" t="e">
        <f>VLOOKUP(E28,'Liste sites et actions N2000'!$A$2:$B$92,2,FALSE)</f>
        <v>#N/A</v>
      </c>
      <c r="G28" s="288"/>
      <c r="H28" s="291" t="e">
        <f>VLOOKUP(G28,'Liste sites et actions N2000'!$D$2:$E$51,2,FALSE)</f>
        <v>#N/A</v>
      </c>
      <c r="I28" s="305"/>
    </row>
    <row r="29" spans="1:9">
      <c r="A29" s="288"/>
      <c r="B29" s="289" t="e">
        <f>VLOOKUP(A29,'Liste sites et actions N2000'!$I$3:$J$973,2,FALSE)</f>
        <v>#N/A</v>
      </c>
      <c r="C29" s="287"/>
      <c r="D29" s="288"/>
      <c r="E29" s="288"/>
      <c r="F29" s="290" t="e">
        <f>VLOOKUP(E29,'Liste sites et actions N2000'!$A$2:$B$92,2,FALSE)</f>
        <v>#N/A</v>
      </c>
      <c r="G29" s="288"/>
      <c r="H29" s="291" t="e">
        <f>VLOOKUP(G29,'Liste sites et actions N2000'!$D$2:$E$51,2,FALSE)</f>
        <v>#N/A</v>
      </c>
      <c r="I29" s="305"/>
    </row>
    <row r="30" spans="1:9">
      <c r="A30" s="288"/>
      <c r="B30" s="289" t="e">
        <f>VLOOKUP(A30,'Liste sites et actions N2000'!$I$3:$J$973,2,FALSE)</f>
        <v>#N/A</v>
      </c>
      <c r="C30" s="287"/>
      <c r="D30" s="288"/>
      <c r="E30" s="288"/>
      <c r="F30" s="290" t="e">
        <f>VLOOKUP(E30,'Liste sites et actions N2000'!$A$2:$B$92,2,FALSE)</f>
        <v>#N/A</v>
      </c>
      <c r="G30" s="288"/>
      <c r="H30" s="291" t="e">
        <f>VLOOKUP(G30,'Liste sites et actions N2000'!$D$2:$E$51,2,FALSE)</f>
        <v>#N/A</v>
      </c>
      <c r="I30" s="305"/>
    </row>
    <row r="31" spans="1:9">
      <c r="A31" s="288"/>
      <c r="B31" s="289" t="e">
        <f>VLOOKUP(A31,'Liste sites et actions N2000'!$I$3:$J$973,2,FALSE)</f>
        <v>#N/A</v>
      </c>
      <c r="C31" s="287"/>
      <c r="D31" s="288"/>
      <c r="E31" s="288"/>
      <c r="F31" s="290" t="e">
        <f>VLOOKUP(E31,'Liste sites et actions N2000'!$A$2:$B$92,2,FALSE)</f>
        <v>#N/A</v>
      </c>
      <c r="G31" s="288"/>
      <c r="H31" s="291" t="e">
        <f>VLOOKUP(G31,'Liste sites et actions N2000'!$D$2:$E$51,2,FALSE)</f>
        <v>#N/A</v>
      </c>
      <c r="I31" s="305"/>
    </row>
    <row r="32" spans="1:9">
      <c r="A32" s="288"/>
      <c r="B32" s="289" t="e">
        <f>VLOOKUP(A32,'Liste sites et actions N2000'!$I$3:$J$973,2,FALSE)</f>
        <v>#N/A</v>
      </c>
      <c r="C32" s="287"/>
      <c r="D32" s="288"/>
      <c r="E32" s="288"/>
      <c r="F32" s="290" t="e">
        <f>VLOOKUP(E32,'Liste sites et actions N2000'!$A$2:$B$92,2,FALSE)</f>
        <v>#N/A</v>
      </c>
      <c r="G32" s="288"/>
      <c r="H32" s="291" t="e">
        <f>VLOOKUP(G32,'Liste sites et actions N2000'!$D$2:$E$51,2,FALSE)</f>
        <v>#N/A</v>
      </c>
      <c r="I32" s="305"/>
    </row>
    <row r="33" spans="1:9">
      <c r="A33" s="288"/>
      <c r="B33" s="289" t="e">
        <f>VLOOKUP(A33,'Liste sites et actions N2000'!$I$3:$J$973,2,FALSE)</f>
        <v>#N/A</v>
      </c>
      <c r="C33" s="287"/>
      <c r="D33" s="288"/>
      <c r="E33" s="288"/>
      <c r="F33" s="290" t="e">
        <f>VLOOKUP(E33,'Liste sites et actions N2000'!$A$2:$B$92,2,FALSE)</f>
        <v>#N/A</v>
      </c>
      <c r="G33" s="288"/>
      <c r="H33" s="291" t="e">
        <f>VLOOKUP(G33,'Liste sites et actions N2000'!$D$2:$E$51,2,FALSE)</f>
        <v>#N/A</v>
      </c>
      <c r="I33" s="305"/>
    </row>
    <row r="34" spans="1:9">
      <c r="A34" s="288"/>
      <c r="B34" s="289" t="e">
        <f>VLOOKUP(A34,'Liste sites et actions N2000'!$I$3:$J$973,2,FALSE)</f>
        <v>#N/A</v>
      </c>
      <c r="C34" s="287"/>
      <c r="D34" s="288"/>
      <c r="E34" s="288"/>
      <c r="F34" s="290" t="e">
        <f>VLOOKUP(E34,'Liste sites et actions N2000'!$A$2:$B$92,2,FALSE)</f>
        <v>#N/A</v>
      </c>
      <c r="G34" s="288"/>
      <c r="H34" s="291" t="e">
        <f>VLOOKUP(G34,'Liste sites et actions N2000'!$D$2:$E$51,2,FALSE)</f>
        <v>#N/A</v>
      </c>
      <c r="I34" s="305"/>
    </row>
    <row r="35" spans="1:9">
      <c r="A35" s="288"/>
      <c r="B35" s="289" t="e">
        <f>VLOOKUP(A35,'Liste sites et actions N2000'!$I$3:$J$973,2,FALSE)</f>
        <v>#N/A</v>
      </c>
      <c r="C35" s="287"/>
      <c r="D35" s="288"/>
      <c r="E35" s="288"/>
      <c r="F35" s="290" t="e">
        <f>VLOOKUP(E35,'Liste sites et actions N2000'!$A$2:$B$92,2,FALSE)</f>
        <v>#N/A</v>
      </c>
      <c r="G35" s="288"/>
      <c r="H35" s="291" t="e">
        <f>VLOOKUP(G35,'Liste sites et actions N2000'!$D$2:$E$51,2,FALSE)</f>
        <v>#N/A</v>
      </c>
      <c r="I35" s="305"/>
    </row>
    <row r="36" spans="1:9">
      <c r="A36" s="288"/>
      <c r="B36" s="289" t="e">
        <f>VLOOKUP(A36,'Liste sites et actions N2000'!$I$3:$J$973,2,FALSE)</f>
        <v>#N/A</v>
      </c>
      <c r="C36" s="287"/>
      <c r="D36" s="288"/>
      <c r="E36" s="288"/>
      <c r="F36" s="290" t="e">
        <f>VLOOKUP(E36,'Liste sites et actions N2000'!$A$2:$B$92,2,FALSE)</f>
        <v>#N/A</v>
      </c>
      <c r="G36" s="288"/>
      <c r="H36" s="291" t="e">
        <f>VLOOKUP(G36,'Liste sites et actions N2000'!$D$2:$E$51,2,FALSE)</f>
        <v>#N/A</v>
      </c>
      <c r="I36" s="305"/>
    </row>
    <row r="37" spans="1:9">
      <c r="A37" s="288"/>
      <c r="B37" s="289" t="e">
        <f>VLOOKUP(A37,'Liste sites et actions N2000'!$I$3:$J$973,2,FALSE)</f>
        <v>#N/A</v>
      </c>
      <c r="C37" s="287"/>
      <c r="D37" s="288"/>
      <c r="E37" s="288"/>
      <c r="F37" s="290" t="e">
        <f>VLOOKUP(E37,'Liste sites et actions N2000'!$A$2:$B$92,2,FALSE)</f>
        <v>#N/A</v>
      </c>
      <c r="G37" s="288"/>
      <c r="H37" s="291" t="e">
        <f>VLOOKUP(G37,'Liste sites et actions N2000'!$D$2:$E$51,2,FALSE)</f>
        <v>#N/A</v>
      </c>
      <c r="I37" s="305"/>
    </row>
    <row r="38" spans="1:9">
      <c r="A38" s="288"/>
      <c r="B38" s="289" t="e">
        <f>VLOOKUP(A38,'Liste sites et actions N2000'!$I$3:$J$973,2,FALSE)</f>
        <v>#N/A</v>
      </c>
      <c r="C38" s="287"/>
      <c r="D38" s="288"/>
      <c r="E38" s="288"/>
      <c r="F38" s="290" t="e">
        <f>VLOOKUP(E38,'Liste sites et actions N2000'!$A$2:$B$92,2,FALSE)</f>
        <v>#N/A</v>
      </c>
      <c r="G38" s="288"/>
      <c r="H38" s="291" t="e">
        <f>VLOOKUP(G38,'Liste sites et actions N2000'!$D$2:$E$51,2,FALSE)</f>
        <v>#N/A</v>
      </c>
      <c r="I38" s="305"/>
    </row>
    <row r="39" spans="1:9">
      <c r="A39" s="288"/>
      <c r="B39" s="289" t="e">
        <f>VLOOKUP(A39,'Liste sites et actions N2000'!$I$3:$J$973,2,FALSE)</f>
        <v>#N/A</v>
      </c>
      <c r="C39" s="287"/>
      <c r="D39" s="288"/>
      <c r="E39" s="288"/>
      <c r="F39" s="290" t="e">
        <f>VLOOKUP(E39,'Liste sites et actions N2000'!$A$2:$B$92,2,FALSE)</f>
        <v>#N/A</v>
      </c>
      <c r="G39" s="288"/>
      <c r="H39" s="291" t="e">
        <f>VLOOKUP(G39,'Liste sites et actions N2000'!$D$2:$E$51,2,FALSE)</f>
        <v>#N/A</v>
      </c>
      <c r="I39" s="305"/>
    </row>
    <row r="40" spans="1:9">
      <c r="A40" s="288"/>
      <c r="B40" s="289" t="e">
        <f>VLOOKUP(A40,'Liste sites et actions N2000'!$I$3:$J$973,2,FALSE)</f>
        <v>#N/A</v>
      </c>
      <c r="C40" s="287"/>
      <c r="D40" s="288"/>
      <c r="E40" s="288"/>
      <c r="F40" s="290" t="e">
        <f>VLOOKUP(E40,'Liste sites et actions N2000'!$A$2:$B$92,2,FALSE)</f>
        <v>#N/A</v>
      </c>
      <c r="G40" s="288"/>
      <c r="H40" s="291" t="e">
        <f>VLOOKUP(G40,'Liste sites et actions N2000'!$D$2:$E$51,2,FALSE)</f>
        <v>#N/A</v>
      </c>
      <c r="I40" s="305"/>
    </row>
    <row r="41" spans="1:9">
      <c r="A41" s="288"/>
      <c r="B41" s="289" t="e">
        <f>VLOOKUP(A41,'Liste sites et actions N2000'!$I$3:$J$973,2,FALSE)</f>
        <v>#N/A</v>
      </c>
      <c r="C41" s="287"/>
      <c r="D41" s="288"/>
      <c r="E41" s="288"/>
      <c r="F41" s="290" t="e">
        <f>VLOOKUP(E41,'Liste sites et actions N2000'!$A$2:$B$92,2,FALSE)</f>
        <v>#N/A</v>
      </c>
      <c r="G41" s="288"/>
      <c r="H41" s="291" t="e">
        <f>VLOOKUP(G41,'Liste sites et actions N2000'!$D$2:$E$51,2,FALSE)</f>
        <v>#N/A</v>
      </c>
      <c r="I41" s="305"/>
    </row>
    <row r="42" spans="1:9">
      <c r="A42" s="288"/>
      <c r="B42" s="289" t="e">
        <f>VLOOKUP(A42,'Liste sites et actions N2000'!$I$3:$J$973,2,FALSE)</f>
        <v>#N/A</v>
      </c>
      <c r="C42" s="287"/>
      <c r="D42" s="288"/>
      <c r="E42" s="288"/>
      <c r="F42" s="290" t="e">
        <f>VLOOKUP(E42,'Liste sites et actions N2000'!$A$2:$B$92,2,FALSE)</f>
        <v>#N/A</v>
      </c>
      <c r="G42" s="288"/>
      <c r="H42" s="291" t="e">
        <f>VLOOKUP(G42,'Liste sites et actions N2000'!$D$2:$E$51,2,FALSE)</f>
        <v>#N/A</v>
      </c>
      <c r="I42" s="305"/>
    </row>
    <row r="43" spans="1:9">
      <c r="A43" s="288"/>
      <c r="B43" s="289" t="e">
        <f>VLOOKUP(A43,'Liste sites et actions N2000'!$I$3:$J$973,2,FALSE)</f>
        <v>#N/A</v>
      </c>
      <c r="C43" s="287"/>
      <c r="D43" s="288"/>
      <c r="E43" s="288"/>
      <c r="F43" s="290" t="e">
        <f>VLOOKUP(E43,'Liste sites et actions N2000'!$A$2:$B$92,2,FALSE)</f>
        <v>#N/A</v>
      </c>
      <c r="G43" s="288"/>
      <c r="H43" s="291" t="e">
        <f>VLOOKUP(G43,'Liste sites et actions N2000'!$D$2:$E$51,2,FALSE)</f>
        <v>#N/A</v>
      </c>
      <c r="I43" s="305"/>
    </row>
    <row r="44" spans="1:9">
      <c r="A44" s="288"/>
      <c r="B44" s="289" t="e">
        <f>VLOOKUP(A44,'Liste sites et actions N2000'!$I$3:$J$973,2,FALSE)</f>
        <v>#N/A</v>
      </c>
      <c r="C44" s="287"/>
      <c r="D44" s="288"/>
      <c r="E44" s="288"/>
      <c r="F44" s="290" t="e">
        <f>VLOOKUP(E44,'Liste sites et actions N2000'!$A$2:$B$92,2,FALSE)</f>
        <v>#N/A</v>
      </c>
      <c r="G44" s="288"/>
      <c r="H44" s="291" t="e">
        <f>VLOOKUP(G44,'Liste sites et actions N2000'!$D$2:$E$51,2,FALSE)</f>
        <v>#N/A</v>
      </c>
      <c r="I44" s="305"/>
    </row>
    <row r="45" spans="1:9">
      <c r="A45" s="288"/>
      <c r="B45" s="289" t="e">
        <f>VLOOKUP(A45,'Liste sites et actions N2000'!$I$3:$J$973,2,FALSE)</f>
        <v>#N/A</v>
      </c>
      <c r="C45" s="287"/>
      <c r="D45" s="288"/>
      <c r="E45" s="288"/>
      <c r="F45" s="290" t="e">
        <f>VLOOKUP(E45,'Liste sites et actions N2000'!$A$2:$B$92,2,FALSE)</f>
        <v>#N/A</v>
      </c>
      <c r="G45" s="288"/>
      <c r="H45" s="291" t="e">
        <f>VLOOKUP(G45,'Liste sites et actions N2000'!$D$2:$E$51,2,FALSE)</f>
        <v>#N/A</v>
      </c>
      <c r="I45" s="305"/>
    </row>
    <row r="46" spans="1:9">
      <c r="A46" s="288"/>
      <c r="B46" s="289" t="e">
        <f>VLOOKUP(A46,'Liste sites et actions N2000'!$I$3:$J$973,2,FALSE)</f>
        <v>#N/A</v>
      </c>
      <c r="C46" s="287"/>
      <c r="D46" s="288"/>
      <c r="E46" s="288"/>
      <c r="F46" s="290" t="e">
        <f>VLOOKUP(E46,'Liste sites et actions N2000'!$A$2:$B$92,2,FALSE)</f>
        <v>#N/A</v>
      </c>
      <c r="G46" s="288"/>
      <c r="H46" s="291" t="e">
        <f>VLOOKUP(G46,'Liste sites et actions N2000'!$D$2:$E$51,2,FALSE)</f>
        <v>#N/A</v>
      </c>
      <c r="I46" s="305"/>
    </row>
    <row r="47" spans="1:9">
      <c r="A47" s="288"/>
      <c r="B47" s="289" t="e">
        <f>VLOOKUP(A47,'Liste sites et actions N2000'!$I$3:$J$973,2,FALSE)</f>
        <v>#N/A</v>
      </c>
      <c r="C47" s="287"/>
      <c r="D47" s="288"/>
      <c r="E47" s="288"/>
      <c r="F47" s="290" t="e">
        <f>VLOOKUP(E47,'Liste sites et actions N2000'!$A$2:$B$92,2,FALSE)</f>
        <v>#N/A</v>
      </c>
      <c r="G47" s="288"/>
      <c r="H47" s="291" t="e">
        <f>VLOOKUP(G47,'Liste sites et actions N2000'!$D$2:$E$51,2,FALSE)</f>
        <v>#N/A</v>
      </c>
      <c r="I47" s="305"/>
    </row>
    <row r="48" spans="1:9">
      <c r="A48" s="288"/>
      <c r="B48" s="289" t="e">
        <f>VLOOKUP(A48,'Liste sites et actions N2000'!$I$3:$J$973,2,FALSE)</f>
        <v>#N/A</v>
      </c>
      <c r="C48" s="287"/>
      <c r="D48" s="288"/>
      <c r="E48" s="288"/>
      <c r="F48" s="290" t="e">
        <f>VLOOKUP(E48,'Liste sites et actions N2000'!$A$2:$B$92,2,FALSE)</f>
        <v>#N/A</v>
      </c>
      <c r="G48" s="288"/>
      <c r="H48" s="291" t="e">
        <f>VLOOKUP(G48,'Liste sites et actions N2000'!$D$2:$E$51,2,FALSE)</f>
        <v>#N/A</v>
      </c>
      <c r="I48" s="305"/>
    </row>
    <row r="49" spans="1:9">
      <c r="A49" s="288"/>
      <c r="B49" s="289" t="e">
        <f>VLOOKUP(A49,'Liste sites et actions N2000'!$I$3:$J$973,2,FALSE)</f>
        <v>#N/A</v>
      </c>
      <c r="C49" s="287"/>
      <c r="D49" s="288"/>
      <c r="E49" s="288"/>
      <c r="F49" s="290" t="e">
        <f>VLOOKUP(E49,'Liste sites et actions N2000'!$A$2:$B$92,2,FALSE)</f>
        <v>#N/A</v>
      </c>
      <c r="G49" s="288"/>
      <c r="H49" s="291" t="e">
        <f>VLOOKUP(G49,'Liste sites et actions N2000'!$D$2:$E$51,2,FALSE)</f>
        <v>#N/A</v>
      </c>
      <c r="I49" s="305"/>
    </row>
    <row r="50" spans="1:9">
      <c r="A50" s="288"/>
      <c r="B50" s="289" t="e">
        <f>VLOOKUP(A50,'Liste sites et actions N2000'!$I$3:$J$973,2,FALSE)</f>
        <v>#N/A</v>
      </c>
      <c r="C50" s="287"/>
      <c r="D50" s="288"/>
      <c r="E50" s="288"/>
      <c r="F50" s="290" t="e">
        <f>VLOOKUP(E50,'Liste sites et actions N2000'!$A$2:$B$92,2,FALSE)</f>
        <v>#N/A</v>
      </c>
      <c r="G50" s="288"/>
      <c r="H50" s="291" t="e">
        <f>VLOOKUP(G50,'Liste sites et actions N2000'!$D$2:$E$51,2,FALSE)</f>
        <v>#N/A</v>
      </c>
      <c r="I50" s="305"/>
    </row>
    <row r="51" spans="1:9" ht="15.75" thickBot="1">
      <c r="A51" s="292"/>
      <c r="B51" s="293" t="e">
        <f>VLOOKUP(A51,'Liste sites et actions N2000'!$I$3:$J$973,2,FALSE)</f>
        <v>#N/A</v>
      </c>
      <c r="C51" s="287"/>
      <c r="D51" s="292"/>
      <c r="E51" s="292"/>
      <c r="F51" s="294" t="e">
        <f>VLOOKUP(E51,'Liste sites et actions N2000'!$A$2:$B$92,2,FALSE)</f>
        <v>#N/A</v>
      </c>
      <c r="G51" s="292"/>
      <c r="H51" s="295" t="e">
        <f>VLOOKUP(G51,'Liste sites et actions N2000'!$D$2:$E$51,2,FALSE)</f>
        <v>#N/A</v>
      </c>
      <c r="I51" s="306"/>
    </row>
  </sheetData>
  <protectedRanges>
    <protectedRange algorithmName="SHA-512" hashValue="S0eeqBhvaBRD93EJGl9BieeKIeuDWD9EpmJOJrQpRu8RTU5/nOPvhvWYCNfmAWfJ/KlGvC/DcCAq0Q820ZbVUQ==" saltValue="rsQZFMTvTZY9Zpexrs7Enw==" spinCount="100000" sqref="H12:H51 F12:F51 B12:B51" name="remplissage automatisé"/>
  </protectedRanges>
  <mergeCells count="2">
    <mergeCell ref="B7:C7"/>
    <mergeCell ref="A6:I6"/>
  </mergeCells>
  <dataValidations xWindow="559" yWindow="170" count="7">
    <dataValidation allowBlank="1" showInputMessage="1" showErrorMessage="1" prompt="Le libellé de l'action s'ajoute automatiquement" sqref="H12:H51" xr:uid="{C1E2F74B-9AF0-4B7F-AD31-8DAD72806455}"/>
    <dataValidation allowBlank="1" showInputMessage="1" showErrorMessage="1" prompt="Le libellé du site s'ajoute automatiquement" sqref="F12:F51" xr:uid="{BD797C75-23DB-4C0D-9985-309FE6801675}"/>
    <dataValidation allowBlank="1" showInputMessage="1" showErrorMessage="1" prompt="Le code INSEE est renseigné automatiquement" sqref="B12:B51" xr:uid="{15F67876-540B-4B7B-9B5E-E803FB0730E8}"/>
    <dataValidation allowBlank="1" showInputMessage="1" showErrorMessage="1" prompt="saisir manuellement le nom du/des propriétaires. _x000a_Dans le cas où le porteur de projet n'est pas propriétaire, il doit être habilité à intervenir sur la parcelle (fournir en justification le mandat, la convention de gestion, etc.)" sqref="F12 F14:F51" xr:uid="{C9C31FD0-77B9-46E5-9366-5A6FE94A47AC}"/>
    <dataValidation allowBlank="1" showInputMessage="1" showErrorMessage="1" prompt="saisir manuellement le nom du propriétaire" sqref="C12:C51" xr:uid="{DBC91BD2-C14D-4302-86A9-06687F6C9459}"/>
    <dataValidation allowBlank="1" showInputMessage="1" showErrorMessage="1" prompt="saisir manuellement le nom du" sqref="C12:C51" xr:uid="{125F1600-FD43-47D6-A23D-D1FF24507835}"/>
    <dataValidation allowBlank="1" showInputMessage="1" showErrorMessage="1" prompt="liste des parcelles d'une même commune et d'un seul propriétaire, séparées d'un point-virgule" sqref="D12:D51" xr:uid="{3781BD77-BE59-4296-821C-3E7911A67E25}"/>
  </dataValidations>
  <pageMargins left="0.7" right="0.7" top="0.75" bottom="0.75" header="0.3" footer="0.3"/>
  <pageSetup paperSize="9" scale="27" orientation="landscape" r:id="rId1"/>
  <drawing r:id="rId2"/>
  <extLst>
    <ext xmlns:x14="http://schemas.microsoft.com/office/spreadsheetml/2009/9/main" uri="{CCE6A557-97BC-4b89-ADB6-D9C93CAAB3DF}">
      <x14:dataValidations xmlns:xm="http://schemas.microsoft.com/office/excel/2006/main" xWindow="559" yWindow="170" count="4">
        <x14:dataValidation type="list" allowBlank="1" showInputMessage="1" showErrorMessage="1" promptTitle="Sélectionner la commune" xr:uid="{F7863B8F-00DD-44B3-9939-933687F721A7}">
          <x14:formula1>
            <xm:f>'Liste sites et actions N2000'!$I$4:$I$973</xm:f>
          </x14:formula1>
          <xm:sqref>A13:A51</xm:sqref>
        </x14:dataValidation>
        <x14:dataValidation type="list" allowBlank="1" showInputMessage="1" showErrorMessage="1" prompt="Sélectionner la commune dans la liste" xr:uid="{87291EED-5DE7-48E9-ADD5-A10E4217C08A}">
          <x14:formula1>
            <xm:f>'Liste sites et actions N2000'!$I$4:$I$973</xm:f>
          </x14:formula1>
          <xm:sqref>A12</xm:sqref>
        </x14:dataValidation>
        <x14:dataValidation type="list" allowBlank="1" showInputMessage="1" showErrorMessage="1" prompt="sélectionner le code action dans la liste; si l'action concerne plusieurs commune, prévoir une ligne par commune et par action" xr:uid="{09585703-5A36-4AE8-A411-459F5325737B}">
          <x14:formula1>
            <xm:f>'Liste sites et actions N2000'!$D$2:$D$51</xm:f>
          </x14:formula1>
          <xm:sqref>G12:G51</xm:sqref>
        </x14:dataValidation>
        <x14:dataValidation type="list" allowBlank="1" showInputMessage="1" showErrorMessage="1" xr:uid="{FA902C78-EF74-4460-BC73-44572E03DE9F}">
          <x14:formula1>
            <xm:f>'Liste sites et actions N2000'!$A$3:$A$93</xm:f>
          </x14:formula1>
          <xm:sqref>E12:E51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ED54D-0BA5-433E-B698-F2658E39FFC1}">
  <sheetPr>
    <tabColor rgb="FFFFC000"/>
    <pageSetUpPr fitToPage="1"/>
  </sheetPr>
  <dimension ref="A1:Q47"/>
  <sheetViews>
    <sheetView zoomScale="90" zoomScaleNormal="90" workbookViewId="0">
      <selection activeCell="B8" sqref="B8"/>
    </sheetView>
  </sheetViews>
  <sheetFormatPr baseColWidth="10" defaultRowHeight="15"/>
  <cols>
    <col min="1" max="1" width="17" customWidth="1"/>
    <col min="2" max="2" width="39.42578125" customWidth="1"/>
    <col min="3" max="3" width="17.5703125" customWidth="1"/>
    <col min="4" max="4" width="18.5703125" customWidth="1"/>
    <col min="5" max="5" width="12.7109375" customWidth="1"/>
    <col min="6" max="6" width="17.28515625" customWidth="1"/>
    <col min="7" max="7" width="13.140625" customWidth="1"/>
    <col min="8" max="8" width="15.7109375" customWidth="1"/>
    <col min="9" max="9" width="58.85546875" customWidth="1"/>
    <col min="10" max="10" width="12.140625" customWidth="1"/>
    <col min="11" max="11" width="22.85546875" customWidth="1"/>
    <col min="12" max="12" width="59.28515625" customWidth="1"/>
    <col min="13" max="13" width="45" customWidth="1"/>
    <col min="14" max="14" width="17" customWidth="1"/>
    <col min="15" max="15" width="14.85546875" customWidth="1"/>
    <col min="16" max="16" width="29.5703125" customWidth="1"/>
    <col min="17" max="17" width="50.140625" customWidth="1"/>
  </cols>
  <sheetData>
    <row r="1" spans="1:17" s="31" customFormat="1" ht="42.75" customHeight="1">
      <c r="A1" s="61"/>
      <c r="C1" s="40"/>
      <c r="D1" s="40"/>
      <c r="E1" s="41"/>
      <c r="F1" s="41"/>
      <c r="G1" s="41"/>
      <c r="H1" s="41"/>
      <c r="I1" s="62"/>
      <c r="J1" s="62"/>
    </row>
    <row r="2" spans="1:17" s="31" customFormat="1" ht="18.75" thickBot="1">
      <c r="C2" s="2"/>
      <c r="D2" s="23"/>
      <c r="E2" s="41"/>
      <c r="F2" s="41"/>
      <c r="G2" s="41"/>
      <c r="H2" t="s">
        <v>2527</v>
      </c>
      <c r="I2"/>
      <c r="J2"/>
    </row>
    <row r="3" spans="1:17" s="31" customFormat="1">
      <c r="C3" s="63"/>
      <c r="D3" s="64"/>
      <c r="E3" s="8"/>
      <c r="F3" s="8"/>
      <c r="G3" s="8"/>
      <c r="H3" s="229" t="s">
        <v>2509</v>
      </c>
      <c r="I3" s="230" t="s">
        <v>2510</v>
      </c>
      <c r="J3" s="297"/>
    </row>
    <row r="4" spans="1:17" s="31" customFormat="1" ht="18.75" thickBot="1">
      <c r="C4" s="40"/>
      <c r="D4" s="2"/>
      <c r="E4" s="2"/>
      <c r="H4" s="329"/>
      <c r="I4" s="228">
        <f>CONVERT(H4,"ha","m^2")</f>
        <v>0</v>
      </c>
      <c r="J4" s="297"/>
    </row>
    <row r="5" spans="1:17" s="31" customFormat="1" ht="21" customHeight="1">
      <c r="A5" s="271" t="s">
        <v>2520</v>
      </c>
      <c r="B5" s="272" t="str">
        <f>'Dépenses prév.'!I7</f>
        <v>A remplir par l'administration au moment de l'instruction de la demande</v>
      </c>
      <c r="C5" s="65"/>
      <c r="D5" s="5"/>
      <c r="E5" s="8"/>
      <c r="F5" s="8"/>
      <c r="G5" s="8"/>
      <c r="H5" s="8"/>
    </row>
    <row r="6" spans="1:17" s="31" customFormat="1" ht="98.25" customHeight="1">
      <c r="A6" s="357" t="s">
        <v>2616</v>
      </c>
      <c r="B6" s="357"/>
      <c r="C6" s="357"/>
      <c r="D6" s="357"/>
      <c r="E6" s="357"/>
      <c r="F6" s="357"/>
      <c r="G6" s="357"/>
      <c r="H6" s="357"/>
      <c r="I6" s="357"/>
      <c r="J6" s="357"/>
      <c r="K6" s="357"/>
      <c r="L6" s="357"/>
      <c r="M6" s="357"/>
      <c r="N6" s="357"/>
    </row>
    <row r="7" spans="1:17" s="31" customFormat="1" ht="28.5">
      <c r="B7" s="353" t="s">
        <v>2621</v>
      </c>
      <c r="C7" s="65"/>
      <c r="D7" s="5"/>
      <c r="E7" s="8"/>
      <c r="F7" s="8"/>
      <c r="G7" s="8"/>
      <c r="H7" s="8"/>
    </row>
    <row r="8" spans="1:17" ht="30.75" thickBot="1">
      <c r="A8" s="276" t="s">
        <v>2603</v>
      </c>
      <c r="B8" s="277"/>
      <c r="C8" s="278"/>
      <c r="D8" s="277"/>
      <c r="E8" s="277"/>
      <c r="F8" s="277"/>
      <c r="G8" s="277"/>
      <c r="H8" s="277"/>
      <c r="I8" s="277"/>
      <c r="J8" s="277"/>
      <c r="K8" s="277"/>
      <c r="L8" s="277"/>
      <c r="M8" s="279"/>
    </row>
    <row r="9" spans="1:17" ht="23.25" customHeight="1" thickBot="1">
      <c r="A9" s="420" t="s">
        <v>92</v>
      </c>
      <c r="B9" s="421"/>
      <c r="C9" s="232" t="s">
        <v>2620</v>
      </c>
      <c r="D9" s="232"/>
      <c r="E9" s="233"/>
      <c r="F9" s="233" t="s">
        <v>2619</v>
      </c>
      <c r="G9" s="232" t="s">
        <v>91</v>
      </c>
      <c r="H9" s="232"/>
      <c r="I9" s="232"/>
      <c r="J9" s="232"/>
      <c r="K9" s="280"/>
      <c r="L9" s="223"/>
      <c r="M9" s="231" t="s">
        <v>2513</v>
      </c>
      <c r="N9" s="231"/>
      <c r="O9" s="232"/>
      <c r="P9" s="233"/>
    </row>
    <row r="10" spans="1:17" ht="87.75" customHeight="1" thickBot="1">
      <c r="A10" s="418" t="s">
        <v>85</v>
      </c>
      <c r="B10" s="422" t="e">
        <f>VLOOKUP(B9,'Liste sites et actions N2000'!$D$2:$E$51,2,FALSE)</f>
        <v>#N/A</v>
      </c>
      <c r="C10" s="216" t="s">
        <v>2532</v>
      </c>
      <c r="D10" s="142" t="s">
        <v>2531</v>
      </c>
      <c r="E10" s="143" t="s">
        <v>2533</v>
      </c>
      <c r="F10" s="143" t="s">
        <v>2618</v>
      </c>
      <c r="G10" s="216" t="s">
        <v>2534</v>
      </c>
      <c r="H10" s="216" t="s">
        <v>2617</v>
      </c>
      <c r="I10" s="142" t="s">
        <v>2535</v>
      </c>
      <c r="J10" s="142" t="s">
        <v>2536</v>
      </c>
      <c r="K10" s="298" t="s">
        <v>2537</v>
      </c>
      <c r="L10" s="300" t="s">
        <v>2538</v>
      </c>
      <c r="M10" s="141" t="s">
        <v>2542</v>
      </c>
      <c r="N10" s="142" t="s">
        <v>2541</v>
      </c>
      <c r="O10" s="142" t="s">
        <v>90</v>
      </c>
      <c r="P10" s="298" t="s">
        <v>2537</v>
      </c>
      <c r="Q10" s="300" t="s">
        <v>2538</v>
      </c>
    </row>
    <row r="11" spans="1:17" ht="38.25">
      <c r="A11" s="141" t="s">
        <v>2530</v>
      </c>
      <c r="B11" s="423"/>
      <c r="C11" s="268"/>
      <c r="D11" s="296"/>
      <c r="E11" s="226"/>
      <c r="F11" s="226"/>
      <c r="G11" s="268"/>
      <c r="H11" s="268"/>
      <c r="I11" s="275" t="e">
        <f>VLOOKUP(G11,Habitat_annexe_I!$B$3:$C$85,2,FALSE)</f>
        <v>#N/A</v>
      </c>
      <c r="J11" s="224"/>
      <c r="K11" s="224"/>
      <c r="L11" s="301"/>
      <c r="M11" s="220"/>
      <c r="N11" s="275" t="str">
        <f>IFERROR(INDEX(Tableau1[Code N2000], MATCH(M11, Tableau1[Nom vernaculaire], 0)), "-")</f>
        <v>-</v>
      </c>
      <c r="O11" s="224"/>
      <c r="P11" s="226"/>
      <c r="Q11" s="299"/>
    </row>
    <row r="12" spans="1:17" ht="39" thickBot="1">
      <c r="A12" s="419" t="s">
        <v>2529</v>
      </c>
      <c r="B12" s="424"/>
      <c r="C12" s="417"/>
      <c r="D12" s="296"/>
      <c r="E12" s="226"/>
      <c r="F12" s="226"/>
      <c r="G12" s="268"/>
      <c r="H12" s="268"/>
      <c r="I12" s="273" t="e">
        <f>VLOOKUP(G12,Habitat_annexe_I!$B$3:$C$85,2,FALSE)</f>
        <v>#N/A</v>
      </c>
      <c r="J12" s="224"/>
      <c r="K12" s="224"/>
      <c r="L12" s="301"/>
      <c r="M12" s="220"/>
      <c r="N12" s="275" t="str">
        <f>IFERROR(INDEX(Tableau1[Code N2000], MATCH(M12, Tableau1[Nom vernaculaire], 0)), "-")</f>
        <v>-</v>
      </c>
      <c r="O12" s="224"/>
      <c r="P12" s="226"/>
      <c r="Q12" s="299"/>
    </row>
    <row r="13" spans="1:17">
      <c r="C13" s="288"/>
      <c r="D13" s="296"/>
      <c r="E13" s="226"/>
      <c r="F13" s="226"/>
      <c r="G13" s="268"/>
      <c r="H13" s="268"/>
      <c r="I13" s="273" t="e">
        <f>VLOOKUP(G13,Habitat_annexe_I!$B$3:$C$85,2,FALSE)</f>
        <v>#N/A</v>
      </c>
      <c r="J13" s="224"/>
      <c r="K13" s="224"/>
      <c r="L13" s="301"/>
      <c r="M13" s="220"/>
      <c r="N13" s="275" t="str">
        <f>IFERROR(INDEX(Tableau1[Code N2000], MATCH(M13, Tableau1[Nom vernaculaire], 0)), "-")</f>
        <v>-</v>
      </c>
      <c r="O13" s="224"/>
      <c r="P13" s="226"/>
      <c r="Q13" s="299"/>
    </row>
    <row r="14" spans="1:17">
      <c r="C14" s="288"/>
      <c r="D14" s="296"/>
      <c r="E14" s="226"/>
      <c r="F14" s="226"/>
      <c r="G14" s="268"/>
      <c r="H14" s="268"/>
      <c r="I14" s="273" t="e">
        <f>VLOOKUP(G14,Habitat_annexe_I!$B$3:$C$85,2,FALSE)</f>
        <v>#N/A</v>
      </c>
      <c r="J14" s="224"/>
      <c r="K14" s="224"/>
      <c r="L14" s="301"/>
      <c r="M14" s="220"/>
      <c r="N14" s="275" t="str">
        <f>IFERROR(INDEX(Tableau1[Code N2000], MATCH(M14, Tableau1[Nom vernaculaire], 0)), "-")</f>
        <v>-</v>
      </c>
      <c r="O14" s="224"/>
      <c r="P14" s="226"/>
      <c r="Q14" s="299"/>
    </row>
    <row r="15" spans="1:17">
      <c r="C15" s="288"/>
      <c r="D15" s="296"/>
      <c r="E15" s="226"/>
      <c r="F15" s="226"/>
      <c r="G15" s="268"/>
      <c r="H15" s="268"/>
      <c r="I15" s="273" t="e">
        <f>VLOOKUP(G15,Habitat_annexe_I!$B$3:$C$85,2,FALSE)</f>
        <v>#N/A</v>
      </c>
      <c r="J15" s="224"/>
      <c r="K15" s="224"/>
      <c r="L15" s="301"/>
      <c r="M15" s="220"/>
      <c r="N15" s="275" t="str">
        <f>IFERROR(INDEX(Tableau1[Code N2000], MATCH(M15, Tableau1[Nom vernaculaire], 0)), "-")</f>
        <v>-</v>
      </c>
      <c r="O15" s="224"/>
      <c r="P15" s="226"/>
      <c r="Q15" s="299"/>
    </row>
    <row r="16" spans="1:17">
      <c r="C16" s="288"/>
      <c r="D16" s="296"/>
      <c r="E16" s="226"/>
      <c r="F16" s="226"/>
      <c r="G16" s="268"/>
      <c r="H16" s="268"/>
      <c r="I16" s="273" t="e">
        <f>VLOOKUP(G16,Habitat_annexe_I!$B$3:$C$85,2,FALSE)</f>
        <v>#N/A</v>
      </c>
      <c r="J16" s="224"/>
      <c r="K16" s="224"/>
      <c r="L16" s="301"/>
      <c r="M16" s="220"/>
      <c r="N16" s="275" t="str">
        <f>IFERROR(INDEX(Tableau1[Code N2000], MATCH(M16, Tableau1[Nom vernaculaire], 0)), "-")</f>
        <v>-</v>
      </c>
      <c r="O16" s="224"/>
      <c r="P16" s="226"/>
      <c r="Q16" s="299"/>
    </row>
    <row r="17" spans="1:17" ht="15.75" thickBot="1">
      <c r="C17" s="292"/>
      <c r="D17" s="302"/>
      <c r="E17" s="227"/>
      <c r="F17" s="227"/>
      <c r="G17" s="303"/>
      <c r="H17" s="303"/>
      <c r="I17" s="274" t="e">
        <f>VLOOKUP(G17,Habitat_annexe_I!$B$3:$C$85,2,FALSE)</f>
        <v>#N/A</v>
      </c>
      <c r="J17" s="225"/>
      <c r="K17" s="225"/>
      <c r="L17" s="304"/>
      <c r="M17" s="220"/>
      <c r="N17" s="275" t="str">
        <f>IFERROR(INDEX(Tableau1[Code N2000], MATCH(M17, Tableau1[Nom vernaculaire], 0)), "-")</f>
        <v>-</v>
      </c>
      <c r="O17" s="224"/>
      <c r="P17" s="226"/>
      <c r="Q17" s="299"/>
    </row>
    <row r="18" spans="1:17" ht="15.75" thickBot="1"/>
    <row r="19" spans="1:17" ht="18.75" thickBot="1">
      <c r="A19" s="420" t="s">
        <v>92</v>
      </c>
      <c r="B19" s="421"/>
      <c r="C19" s="232" t="s">
        <v>2620</v>
      </c>
      <c r="D19" s="232"/>
      <c r="E19" s="233"/>
      <c r="F19" s="233" t="s">
        <v>2619</v>
      </c>
      <c r="G19" s="232" t="s">
        <v>91</v>
      </c>
      <c r="H19" s="232"/>
      <c r="I19" s="232"/>
      <c r="J19" s="232"/>
      <c r="K19" s="280"/>
      <c r="L19" s="223"/>
      <c r="M19" s="231" t="s">
        <v>2513</v>
      </c>
      <c r="N19" s="231"/>
      <c r="O19" s="232"/>
      <c r="P19" s="233"/>
    </row>
    <row r="20" spans="1:17" ht="87.75" customHeight="1" thickBot="1">
      <c r="A20" s="418" t="s">
        <v>85</v>
      </c>
      <c r="B20" s="422" t="e">
        <f>VLOOKUP(B19,'Liste sites et actions N2000'!$D$2:$E$51,2,FALSE)</f>
        <v>#N/A</v>
      </c>
      <c r="C20" s="216" t="s">
        <v>2532</v>
      </c>
      <c r="D20" s="142" t="s">
        <v>2531</v>
      </c>
      <c r="E20" s="143" t="s">
        <v>2533</v>
      </c>
      <c r="F20" s="143" t="s">
        <v>2618</v>
      </c>
      <c r="G20" s="216" t="s">
        <v>2534</v>
      </c>
      <c r="H20" s="216" t="s">
        <v>2617</v>
      </c>
      <c r="I20" s="142" t="s">
        <v>2535</v>
      </c>
      <c r="J20" s="142" t="s">
        <v>2536</v>
      </c>
      <c r="K20" s="298" t="s">
        <v>2537</v>
      </c>
      <c r="L20" s="300" t="s">
        <v>2538</v>
      </c>
      <c r="M20" s="141" t="s">
        <v>2542</v>
      </c>
      <c r="N20" s="142" t="s">
        <v>2541</v>
      </c>
      <c r="O20" s="142" t="s">
        <v>90</v>
      </c>
      <c r="P20" s="298" t="s">
        <v>2537</v>
      </c>
      <c r="Q20" s="300" t="s">
        <v>2538</v>
      </c>
    </row>
    <row r="21" spans="1:17" ht="38.25">
      <c r="A21" s="141" t="s">
        <v>2530</v>
      </c>
      <c r="B21" s="423"/>
      <c r="C21" s="268"/>
      <c r="D21" s="296"/>
      <c r="E21" s="226"/>
      <c r="F21" s="226"/>
      <c r="G21" s="268"/>
      <c r="H21" s="268"/>
      <c r="I21" s="275" t="e">
        <f>VLOOKUP(G21,Habitat_annexe_I!$B$3:$C$85,2,FALSE)</f>
        <v>#N/A</v>
      </c>
      <c r="J21" s="224"/>
      <c r="K21" s="224"/>
      <c r="L21" s="301"/>
      <c r="M21" s="220"/>
      <c r="N21" s="275" t="str">
        <f>IFERROR(INDEX(Tableau1[Code N2000], MATCH(M21, Tableau1[Nom vernaculaire], 0)), "-")</f>
        <v>-</v>
      </c>
      <c r="O21" s="224"/>
      <c r="P21" s="226"/>
      <c r="Q21" s="299"/>
    </row>
    <row r="22" spans="1:17" ht="39" thickBot="1">
      <c r="A22" s="419" t="s">
        <v>2529</v>
      </c>
      <c r="B22" s="424"/>
      <c r="C22" s="417"/>
      <c r="D22" s="296"/>
      <c r="E22" s="226"/>
      <c r="F22" s="226"/>
      <c r="G22" s="268"/>
      <c r="H22" s="268"/>
      <c r="I22" s="273" t="e">
        <f>VLOOKUP(G22,Habitat_annexe_I!$B$3:$C$85,2,FALSE)</f>
        <v>#N/A</v>
      </c>
      <c r="J22" s="224"/>
      <c r="K22" s="224"/>
      <c r="L22" s="301"/>
      <c r="M22" s="220"/>
      <c r="N22" s="275" t="str">
        <f>IFERROR(INDEX(Tableau1[Code N2000], MATCH(M22, Tableau1[Nom vernaculaire], 0)), "-")</f>
        <v>-</v>
      </c>
      <c r="O22" s="224"/>
      <c r="P22" s="226"/>
      <c r="Q22" s="299"/>
    </row>
    <row r="23" spans="1:17">
      <c r="C23" s="288"/>
      <c r="D23" s="296"/>
      <c r="E23" s="226"/>
      <c r="F23" s="226"/>
      <c r="G23" s="268"/>
      <c r="H23" s="268"/>
      <c r="I23" s="273" t="e">
        <f>VLOOKUP(G23,Habitat_annexe_I!$B$3:$C$85,2,FALSE)</f>
        <v>#N/A</v>
      </c>
      <c r="J23" s="224"/>
      <c r="K23" s="224"/>
      <c r="L23" s="301"/>
      <c r="M23" s="220"/>
      <c r="N23" s="275" t="str">
        <f>IFERROR(INDEX(Tableau1[Code N2000], MATCH(M23, Tableau1[Nom vernaculaire], 0)), "-")</f>
        <v>-</v>
      </c>
      <c r="O23" s="224"/>
      <c r="P23" s="226"/>
      <c r="Q23" s="299"/>
    </row>
    <row r="24" spans="1:17">
      <c r="C24" s="288"/>
      <c r="D24" s="296"/>
      <c r="E24" s="226"/>
      <c r="F24" s="226"/>
      <c r="G24" s="268"/>
      <c r="H24" s="268"/>
      <c r="I24" s="273" t="e">
        <f>VLOOKUP(G24,Habitat_annexe_I!$B$3:$C$85,2,FALSE)</f>
        <v>#N/A</v>
      </c>
      <c r="J24" s="224"/>
      <c r="K24" s="224"/>
      <c r="L24" s="301"/>
      <c r="M24" s="220"/>
      <c r="N24" s="275" t="str">
        <f>IFERROR(INDEX(Tableau1[Code N2000], MATCH(M24, Tableau1[Nom vernaculaire], 0)), "-")</f>
        <v>-</v>
      </c>
      <c r="O24" s="224"/>
      <c r="P24" s="226"/>
      <c r="Q24" s="299"/>
    </row>
    <row r="25" spans="1:17">
      <c r="C25" s="288"/>
      <c r="D25" s="296"/>
      <c r="E25" s="226"/>
      <c r="F25" s="226"/>
      <c r="G25" s="268"/>
      <c r="H25" s="268"/>
      <c r="I25" s="273" t="e">
        <f>VLOOKUP(G25,Habitat_annexe_I!$B$3:$C$85,2,FALSE)</f>
        <v>#N/A</v>
      </c>
      <c r="J25" s="224"/>
      <c r="K25" s="224"/>
      <c r="L25" s="301"/>
      <c r="M25" s="220"/>
      <c r="N25" s="275" t="str">
        <f>IFERROR(INDEX(Tableau1[Code N2000], MATCH(M25, Tableau1[Nom vernaculaire], 0)), "-")</f>
        <v>-</v>
      </c>
      <c r="O25" s="224"/>
      <c r="P25" s="226"/>
      <c r="Q25" s="299"/>
    </row>
    <row r="26" spans="1:17">
      <c r="C26" s="288"/>
      <c r="D26" s="296"/>
      <c r="E26" s="226"/>
      <c r="F26" s="226"/>
      <c r="G26" s="268"/>
      <c r="H26" s="268"/>
      <c r="I26" s="273" t="e">
        <f>VLOOKUP(G26,Habitat_annexe_I!$B$3:$C$85,2,FALSE)</f>
        <v>#N/A</v>
      </c>
      <c r="J26" s="224"/>
      <c r="K26" s="224"/>
      <c r="L26" s="301"/>
      <c r="M26" s="220"/>
      <c r="N26" s="275" t="str">
        <f>IFERROR(INDEX(Tableau1[Code N2000], MATCH(M26, Tableau1[Nom vernaculaire], 0)), "-")</f>
        <v>-</v>
      </c>
      <c r="O26" s="224"/>
      <c r="P26" s="226"/>
      <c r="Q26" s="299"/>
    </row>
    <row r="27" spans="1:17" ht="15.75" thickBot="1">
      <c r="C27" s="292"/>
      <c r="D27" s="302"/>
      <c r="E27" s="227"/>
      <c r="F27" s="227"/>
      <c r="G27" s="303"/>
      <c r="H27" s="303"/>
      <c r="I27" s="274" t="e">
        <f>VLOOKUP(G27,Habitat_annexe_I!$B$3:$C$85,2,FALSE)</f>
        <v>#N/A</v>
      </c>
      <c r="J27" s="225"/>
      <c r="K27" s="225"/>
      <c r="L27" s="304"/>
      <c r="M27" s="220"/>
      <c r="N27" s="275" t="str">
        <f>IFERROR(INDEX(Tableau1[Code N2000], MATCH(M27, Tableau1[Nom vernaculaire], 0)), "-")</f>
        <v>-</v>
      </c>
      <c r="O27" s="224"/>
      <c r="P27" s="226"/>
      <c r="Q27" s="299"/>
    </row>
    <row r="28" spans="1:17" ht="15.75" thickBot="1"/>
    <row r="29" spans="1:17" ht="18.75" thickBot="1">
      <c r="A29" s="420" t="s">
        <v>92</v>
      </c>
      <c r="B29" s="421"/>
      <c r="C29" s="232" t="s">
        <v>2620</v>
      </c>
      <c r="D29" s="232"/>
      <c r="E29" s="233"/>
      <c r="F29" s="233" t="s">
        <v>2619</v>
      </c>
      <c r="G29" s="232" t="s">
        <v>91</v>
      </c>
      <c r="H29" s="232"/>
      <c r="I29" s="232"/>
      <c r="J29" s="232"/>
      <c r="K29" s="280"/>
      <c r="L29" s="223"/>
      <c r="M29" s="231" t="s">
        <v>2513</v>
      </c>
      <c r="N29" s="231"/>
      <c r="O29" s="232"/>
      <c r="P29" s="233"/>
    </row>
    <row r="30" spans="1:17" ht="87.75" customHeight="1" thickBot="1">
      <c r="A30" s="418" t="s">
        <v>85</v>
      </c>
      <c r="B30" s="422" t="e">
        <f>VLOOKUP(B29,'Liste sites et actions N2000'!$D$2:$E$51,2,FALSE)</f>
        <v>#N/A</v>
      </c>
      <c r="C30" s="216" t="s">
        <v>2532</v>
      </c>
      <c r="D30" s="142" t="s">
        <v>2531</v>
      </c>
      <c r="E30" s="143" t="s">
        <v>2533</v>
      </c>
      <c r="F30" s="143" t="s">
        <v>2618</v>
      </c>
      <c r="G30" s="216" t="s">
        <v>2534</v>
      </c>
      <c r="H30" s="216" t="s">
        <v>2617</v>
      </c>
      <c r="I30" s="142" t="s">
        <v>2535</v>
      </c>
      <c r="J30" s="142" t="s">
        <v>2536</v>
      </c>
      <c r="K30" s="298" t="s">
        <v>2537</v>
      </c>
      <c r="L30" s="300" t="s">
        <v>2538</v>
      </c>
      <c r="M30" s="141" t="s">
        <v>2542</v>
      </c>
      <c r="N30" s="142" t="s">
        <v>2541</v>
      </c>
      <c r="O30" s="142" t="s">
        <v>90</v>
      </c>
      <c r="P30" s="298" t="s">
        <v>2537</v>
      </c>
      <c r="Q30" s="300" t="s">
        <v>2538</v>
      </c>
    </row>
    <row r="31" spans="1:17" ht="38.25">
      <c r="A31" s="141" t="s">
        <v>2530</v>
      </c>
      <c r="B31" s="423"/>
      <c r="C31" s="268"/>
      <c r="D31" s="296"/>
      <c r="E31" s="226"/>
      <c r="F31" s="226"/>
      <c r="G31" s="268"/>
      <c r="H31" s="268"/>
      <c r="I31" s="275" t="e">
        <f>VLOOKUP(G31,Habitat_annexe_I!$B$3:$C$85,2,FALSE)</f>
        <v>#N/A</v>
      </c>
      <c r="J31" s="224"/>
      <c r="K31" s="224"/>
      <c r="L31" s="301"/>
      <c r="M31" s="220"/>
      <c r="N31" s="275" t="str">
        <f>IFERROR(INDEX(Tableau1[Code N2000], MATCH(M31, Tableau1[Nom vernaculaire], 0)), "-")</f>
        <v>-</v>
      </c>
      <c r="O31" s="224"/>
      <c r="P31" s="226"/>
      <c r="Q31" s="299"/>
    </row>
    <row r="32" spans="1:17" ht="39" thickBot="1">
      <c r="A32" s="419" t="s">
        <v>2529</v>
      </c>
      <c r="B32" s="424"/>
      <c r="C32" s="417"/>
      <c r="D32" s="296"/>
      <c r="E32" s="226"/>
      <c r="F32" s="226"/>
      <c r="G32" s="268"/>
      <c r="H32" s="268"/>
      <c r="I32" s="273" t="e">
        <f>VLOOKUP(G32,Habitat_annexe_I!$B$3:$C$85,2,FALSE)</f>
        <v>#N/A</v>
      </c>
      <c r="J32" s="224"/>
      <c r="K32" s="224"/>
      <c r="L32" s="301"/>
      <c r="M32" s="220"/>
      <c r="N32" s="275" t="str">
        <f>IFERROR(INDEX(Tableau1[Code N2000], MATCH(M32, Tableau1[Nom vernaculaire], 0)), "-")</f>
        <v>-</v>
      </c>
      <c r="O32" s="224"/>
      <c r="P32" s="226"/>
      <c r="Q32" s="299"/>
    </row>
    <row r="33" spans="1:17">
      <c r="C33" s="288"/>
      <c r="D33" s="296"/>
      <c r="E33" s="226"/>
      <c r="F33" s="226"/>
      <c r="G33" s="268"/>
      <c r="H33" s="268"/>
      <c r="I33" s="273" t="e">
        <f>VLOOKUP(G33,Habitat_annexe_I!$B$3:$C$85,2,FALSE)</f>
        <v>#N/A</v>
      </c>
      <c r="J33" s="224"/>
      <c r="K33" s="224"/>
      <c r="L33" s="301"/>
      <c r="M33" s="220"/>
      <c r="N33" s="275" t="str">
        <f>IFERROR(INDEX(Tableau1[Code N2000], MATCH(M33, Tableau1[Nom vernaculaire], 0)), "-")</f>
        <v>-</v>
      </c>
      <c r="O33" s="224"/>
      <c r="P33" s="226"/>
      <c r="Q33" s="299"/>
    </row>
    <row r="34" spans="1:17">
      <c r="C34" s="288"/>
      <c r="D34" s="296"/>
      <c r="E34" s="226"/>
      <c r="F34" s="226"/>
      <c r="G34" s="268"/>
      <c r="H34" s="268"/>
      <c r="I34" s="273" t="e">
        <f>VLOOKUP(G34,Habitat_annexe_I!$B$3:$C$85,2,FALSE)</f>
        <v>#N/A</v>
      </c>
      <c r="J34" s="224"/>
      <c r="K34" s="224"/>
      <c r="L34" s="301"/>
      <c r="M34" s="220"/>
      <c r="N34" s="275" t="str">
        <f>IFERROR(INDEX(Tableau1[Code N2000], MATCH(M34, Tableau1[Nom vernaculaire], 0)), "-")</f>
        <v>-</v>
      </c>
      <c r="O34" s="224"/>
      <c r="P34" s="226"/>
      <c r="Q34" s="299"/>
    </row>
    <row r="35" spans="1:17">
      <c r="C35" s="288"/>
      <c r="D35" s="296"/>
      <c r="E35" s="226"/>
      <c r="F35" s="226"/>
      <c r="G35" s="268"/>
      <c r="H35" s="268"/>
      <c r="I35" s="273" t="e">
        <f>VLOOKUP(G35,Habitat_annexe_I!$B$3:$C$85,2,FALSE)</f>
        <v>#N/A</v>
      </c>
      <c r="J35" s="224"/>
      <c r="K35" s="224"/>
      <c r="L35" s="301"/>
      <c r="M35" s="220"/>
      <c r="N35" s="275" t="str">
        <f>IFERROR(INDEX(Tableau1[Code N2000], MATCH(M35, Tableau1[Nom vernaculaire], 0)), "-")</f>
        <v>-</v>
      </c>
      <c r="O35" s="224"/>
      <c r="P35" s="226"/>
      <c r="Q35" s="299"/>
    </row>
    <row r="36" spans="1:17">
      <c r="C36" s="288"/>
      <c r="D36" s="296"/>
      <c r="E36" s="226"/>
      <c r="F36" s="226"/>
      <c r="G36" s="268"/>
      <c r="H36" s="268"/>
      <c r="I36" s="273" t="e">
        <f>VLOOKUP(G36,Habitat_annexe_I!$B$3:$C$85,2,FALSE)</f>
        <v>#N/A</v>
      </c>
      <c r="J36" s="224"/>
      <c r="K36" s="224"/>
      <c r="L36" s="301"/>
      <c r="M36" s="220"/>
      <c r="N36" s="275" t="str">
        <f>IFERROR(INDEX(Tableau1[Code N2000], MATCH(M36, Tableau1[Nom vernaculaire], 0)), "-")</f>
        <v>-</v>
      </c>
      <c r="O36" s="224"/>
      <c r="P36" s="226"/>
      <c r="Q36" s="299"/>
    </row>
    <row r="37" spans="1:17" ht="15.75" thickBot="1">
      <c r="C37" s="292"/>
      <c r="D37" s="302"/>
      <c r="E37" s="227"/>
      <c r="F37" s="227"/>
      <c r="G37" s="303"/>
      <c r="H37" s="303"/>
      <c r="I37" s="274" t="e">
        <f>VLOOKUP(G37,Habitat_annexe_I!$B$3:$C$85,2,FALSE)</f>
        <v>#N/A</v>
      </c>
      <c r="J37" s="225"/>
      <c r="K37" s="225"/>
      <c r="L37" s="304"/>
      <c r="M37" s="220"/>
      <c r="N37" s="275" t="str">
        <f>IFERROR(INDEX(Tableau1[Code N2000], MATCH(M37, Tableau1[Nom vernaculaire], 0)), "-")</f>
        <v>-</v>
      </c>
      <c r="O37" s="224"/>
      <c r="P37" s="226"/>
      <c r="Q37" s="299"/>
    </row>
    <row r="38" spans="1:17" ht="15.75" thickBot="1"/>
    <row r="39" spans="1:17" ht="18.75" thickBot="1">
      <c r="A39" s="420" t="s">
        <v>92</v>
      </c>
      <c r="B39" s="421"/>
      <c r="C39" s="232" t="s">
        <v>2620</v>
      </c>
      <c r="D39" s="232"/>
      <c r="E39" s="233"/>
      <c r="F39" s="233" t="s">
        <v>2619</v>
      </c>
      <c r="G39" s="232" t="s">
        <v>91</v>
      </c>
      <c r="H39" s="232"/>
      <c r="I39" s="232"/>
      <c r="J39" s="232"/>
      <c r="K39" s="280"/>
      <c r="L39" s="223"/>
      <c r="M39" s="231" t="s">
        <v>2513</v>
      </c>
      <c r="N39" s="231"/>
      <c r="O39" s="232"/>
      <c r="P39" s="233"/>
    </row>
    <row r="40" spans="1:17" ht="87.75" customHeight="1" thickBot="1">
      <c r="A40" s="418" t="s">
        <v>85</v>
      </c>
      <c r="B40" s="422" t="e">
        <f>VLOOKUP(B39,'Liste sites et actions N2000'!$D$2:$E$51,2,FALSE)</f>
        <v>#N/A</v>
      </c>
      <c r="C40" s="216" t="s">
        <v>2532</v>
      </c>
      <c r="D40" s="142" t="s">
        <v>2531</v>
      </c>
      <c r="E40" s="143" t="s">
        <v>2533</v>
      </c>
      <c r="F40" s="143" t="s">
        <v>2618</v>
      </c>
      <c r="G40" s="216" t="s">
        <v>2534</v>
      </c>
      <c r="H40" s="216" t="s">
        <v>2617</v>
      </c>
      <c r="I40" s="142" t="s">
        <v>2535</v>
      </c>
      <c r="J40" s="142" t="s">
        <v>2536</v>
      </c>
      <c r="K40" s="298" t="s">
        <v>2537</v>
      </c>
      <c r="L40" s="300" t="s">
        <v>2538</v>
      </c>
      <c r="M40" s="141" t="s">
        <v>2542</v>
      </c>
      <c r="N40" s="142" t="s">
        <v>2541</v>
      </c>
      <c r="O40" s="142" t="s">
        <v>90</v>
      </c>
      <c r="P40" s="298" t="s">
        <v>2537</v>
      </c>
      <c r="Q40" s="300" t="s">
        <v>2538</v>
      </c>
    </row>
    <row r="41" spans="1:17" ht="38.25">
      <c r="A41" s="141" t="s">
        <v>2530</v>
      </c>
      <c r="B41" s="423"/>
      <c r="C41" s="268"/>
      <c r="D41" s="296"/>
      <c r="E41" s="226"/>
      <c r="F41" s="226"/>
      <c r="G41" s="268"/>
      <c r="H41" s="268"/>
      <c r="I41" s="275" t="e">
        <f>VLOOKUP(G41,Habitat_annexe_I!$B$3:$C$85,2,FALSE)</f>
        <v>#N/A</v>
      </c>
      <c r="J41" s="224"/>
      <c r="K41" s="224"/>
      <c r="L41" s="301"/>
      <c r="M41" s="220"/>
      <c r="N41" s="275" t="str">
        <f>IFERROR(INDEX(Tableau1[Code N2000], MATCH(M41, Tableau1[Nom vernaculaire], 0)), "-")</f>
        <v>-</v>
      </c>
      <c r="O41" s="224"/>
      <c r="P41" s="226"/>
      <c r="Q41" s="299"/>
    </row>
    <row r="42" spans="1:17" ht="39" thickBot="1">
      <c r="A42" s="419" t="s">
        <v>2529</v>
      </c>
      <c r="B42" s="424"/>
      <c r="C42" s="417"/>
      <c r="D42" s="296"/>
      <c r="E42" s="226"/>
      <c r="F42" s="226"/>
      <c r="G42" s="268"/>
      <c r="H42" s="268"/>
      <c r="I42" s="273" t="e">
        <f>VLOOKUP(G42,Habitat_annexe_I!$B$3:$C$85,2,FALSE)</f>
        <v>#N/A</v>
      </c>
      <c r="J42" s="224"/>
      <c r="K42" s="224"/>
      <c r="L42" s="301"/>
      <c r="M42" s="220"/>
      <c r="N42" s="275" t="str">
        <f>IFERROR(INDEX(Tableau1[Code N2000], MATCH(M42, Tableau1[Nom vernaculaire], 0)), "-")</f>
        <v>-</v>
      </c>
      <c r="O42" s="224"/>
      <c r="P42" s="226"/>
      <c r="Q42" s="299"/>
    </row>
    <row r="43" spans="1:17">
      <c r="C43" s="288"/>
      <c r="D43" s="296"/>
      <c r="E43" s="226"/>
      <c r="F43" s="226"/>
      <c r="G43" s="268"/>
      <c r="H43" s="268"/>
      <c r="I43" s="273" t="e">
        <f>VLOOKUP(G43,Habitat_annexe_I!$B$3:$C$85,2,FALSE)</f>
        <v>#N/A</v>
      </c>
      <c r="J43" s="224"/>
      <c r="K43" s="224"/>
      <c r="L43" s="301"/>
      <c r="M43" s="220"/>
      <c r="N43" s="275" t="str">
        <f>IFERROR(INDEX(Tableau1[Code N2000], MATCH(M43, Tableau1[Nom vernaculaire], 0)), "-")</f>
        <v>-</v>
      </c>
      <c r="O43" s="224"/>
      <c r="P43" s="226"/>
      <c r="Q43" s="299"/>
    </row>
    <row r="44" spans="1:17">
      <c r="C44" s="288"/>
      <c r="D44" s="296"/>
      <c r="E44" s="226"/>
      <c r="F44" s="226"/>
      <c r="G44" s="268"/>
      <c r="H44" s="268"/>
      <c r="I44" s="273" t="e">
        <f>VLOOKUP(G44,Habitat_annexe_I!$B$3:$C$85,2,FALSE)</f>
        <v>#N/A</v>
      </c>
      <c r="J44" s="224"/>
      <c r="K44" s="224"/>
      <c r="L44" s="301"/>
      <c r="M44" s="220"/>
      <c r="N44" s="275" t="str">
        <f>IFERROR(INDEX(Tableau1[Code N2000], MATCH(M44, Tableau1[Nom vernaculaire], 0)), "-")</f>
        <v>-</v>
      </c>
      <c r="O44" s="224"/>
      <c r="P44" s="226"/>
      <c r="Q44" s="299"/>
    </row>
    <row r="45" spans="1:17">
      <c r="C45" s="288"/>
      <c r="D45" s="296"/>
      <c r="E45" s="226"/>
      <c r="F45" s="226"/>
      <c r="G45" s="268"/>
      <c r="H45" s="268"/>
      <c r="I45" s="273" t="e">
        <f>VLOOKUP(G45,Habitat_annexe_I!$B$3:$C$85,2,FALSE)</f>
        <v>#N/A</v>
      </c>
      <c r="J45" s="224"/>
      <c r="K45" s="224"/>
      <c r="L45" s="301"/>
      <c r="M45" s="220"/>
      <c r="N45" s="275" t="str">
        <f>IFERROR(INDEX(Tableau1[Code N2000], MATCH(M45, Tableau1[Nom vernaculaire], 0)), "-")</f>
        <v>-</v>
      </c>
      <c r="O45" s="224"/>
      <c r="P45" s="226"/>
      <c r="Q45" s="299"/>
    </row>
    <row r="46" spans="1:17">
      <c r="C46" s="288"/>
      <c r="D46" s="296"/>
      <c r="E46" s="226"/>
      <c r="F46" s="226"/>
      <c r="G46" s="268"/>
      <c r="H46" s="268"/>
      <c r="I46" s="273" t="e">
        <f>VLOOKUP(G46,Habitat_annexe_I!$B$3:$C$85,2,FALSE)</f>
        <v>#N/A</v>
      </c>
      <c r="J46" s="224"/>
      <c r="K46" s="224"/>
      <c r="L46" s="301"/>
      <c r="M46" s="220"/>
      <c r="N46" s="275" t="str">
        <f>IFERROR(INDEX(Tableau1[Code N2000], MATCH(M46, Tableau1[Nom vernaculaire], 0)), "-")</f>
        <v>-</v>
      </c>
      <c r="O46" s="224"/>
      <c r="P46" s="226"/>
      <c r="Q46" s="299"/>
    </row>
    <row r="47" spans="1:17" ht="15.75" thickBot="1">
      <c r="C47" s="292"/>
      <c r="D47" s="302"/>
      <c r="E47" s="227"/>
      <c r="F47" s="227"/>
      <c r="G47" s="303"/>
      <c r="H47" s="303"/>
      <c r="I47" s="274" t="e">
        <f>VLOOKUP(G47,Habitat_annexe_I!$B$3:$C$85,2,FALSE)</f>
        <v>#N/A</v>
      </c>
      <c r="J47" s="225"/>
      <c r="K47" s="225"/>
      <c r="L47" s="304"/>
      <c r="M47" s="220"/>
      <c r="N47" s="275" t="str">
        <f>IFERROR(INDEX(Tableau1[Code N2000], MATCH(M47, Tableau1[Nom vernaculaire], 0)), "-")</f>
        <v>-</v>
      </c>
      <c r="O47" s="224"/>
      <c r="P47" s="226"/>
      <c r="Q47" s="299"/>
    </row>
  </sheetData>
  <protectedRanges>
    <protectedRange algorithmName="SHA-512" hashValue="S0eeqBhvaBRD93EJGl9BieeKIeuDWD9EpmJOJrQpRu8RTU5/nOPvhvWYCNfmAWfJ/KlGvC/DcCAq0Q820ZbVUQ==" saltValue="rsQZFMTvTZY9Zpexrs7Enw==" spinCount="100000" sqref="I11:I18 I21:I28 I31:I38 I41:I47 B10 B20 B30 B40" name="remplissage automatisé"/>
    <protectedRange algorithmName="SHA-512" hashValue="S0eeqBhvaBRD93EJGl9BieeKIeuDWD9EpmJOJrQpRu8RTU5/nOPvhvWYCNfmAWfJ/KlGvC/DcCAq0Q820ZbVUQ==" saltValue="rsQZFMTvTZY9Zpexrs7Enw==" spinCount="100000" sqref="N31:N37 N41:N47 N21:N27 N11:N17" name="remplissage automatisé_1"/>
  </protectedRanges>
  <mergeCells count="1">
    <mergeCell ref="A6:N6"/>
  </mergeCells>
  <dataValidations xWindow="308" yWindow="721" count="6">
    <dataValidation type="whole" allowBlank="1" showInputMessage="1" showErrorMessage="1" prompt="saisir le nombre d'intervention(s) prévue(s) sur l'élément dans la durée du contrat " sqref="F11:F18 F31:F38 F21:F28 F41:F47" xr:uid="{7479A777-3677-451F-BDBC-C574059EF34B}">
      <formula1>1</formula1>
      <formula2>20</formula2>
    </dataValidation>
    <dataValidation type="date" allowBlank="1" showInputMessage="1" showErrorMessage="1" sqref="B11:B12 B31:B32 B21:B22 B41:B42" xr:uid="{E2D25566-9F86-4F2D-AFF0-3240D3747539}">
      <formula1>45292</formula1>
      <formula2>47118</formula2>
    </dataValidation>
    <dataValidation type="textLength" operator="lessThanOrEqual" allowBlank="1" showInputMessage="1" showErrorMessage="1" sqref="H11:H18 H31:H38 H21:H28 H41:H47" xr:uid="{B9F0BE34-C560-4FB0-881E-EC25B979A1EC}">
      <formula1>1</formula1>
    </dataValidation>
    <dataValidation allowBlank="1" showInputMessage="1" showErrorMessage="1" prompt="Le libellé de l'action s'ajoute automatiquement" sqref="B10 B30 B20 B40" xr:uid="{683401A1-4316-4FB4-8423-BA8B252A5EED}"/>
    <dataValidation type="whole" allowBlank="1" showInputMessage="1" showErrorMessage="1" sqref="D11:D18 D31:D38 D21:D28 D41:D47" xr:uid="{ED5A63DC-8E4B-4F87-98B0-9C8A6711A655}">
      <formula1>1</formula1>
      <formula2>10000000</formula2>
    </dataValidation>
    <dataValidation allowBlank="1" showInputMessage="1" showErrorMessage="1" prompt="Le code de l'espèce s'ajoute automatiquement une fois le nom de l'espèce sélectionné" sqref="N11:N17 N21:N27 N41:N47 N31:N37" xr:uid="{47B51A26-6B52-4583-A75F-FD1FAAF585D7}"/>
  </dataValidations>
  <pageMargins left="0.7" right="0.7" top="0.75" bottom="0.75" header="0.3" footer="0.3"/>
  <pageSetup paperSize="9" scale="27" orientation="landscape" r:id="rId1"/>
  <drawing r:id="rId2"/>
  <extLst>
    <ext xmlns:x14="http://schemas.microsoft.com/office/spreadsheetml/2009/9/main" uri="{CCE6A557-97BC-4b89-ADB6-D9C93CAAB3DF}">
      <x14:dataValidations xmlns:xm="http://schemas.microsoft.com/office/excel/2006/main" xWindow="308" yWindow="721" count="5">
        <x14:dataValidation type="list" allowBlank="1" showInputMessage="1" showErrorMessage="1" prompt="saisir ou sélectionner le code habitat" xr:uid="{0C09AFEF-3E41-4472-B667-05AE45B4D454}">
          <x14:formula1>
            <xm:f>Habitat_annexe_I!$B$3:$B$85</xm:f>
          </x14:formula1>
          <xm:sqref>G11:G18 G31:G38 G21:G28 G41:G47</xm:sqref>
        </x14:dataValidation>
        <x14:dataValidation type="list" allowBlank="1" showInputMessage="1" showErrorMessage="1" xr:uid="{15A7F736-1751-4336-92AA-3EA38BAAB82B}">
          <x14:formula1>
            <xm:f>'Liste sites et actions N2000'!$L$2:$L$6</xm:f>
          </x14:formula1>
          <xm:sqref>K11:K18 K21:K28 K31:K38 K41:K47 P11:P17 P21:P27 P31:P37 P41:P47</xm:sqref>
        </x14:dataValidation>
        <x14:dataValidation type="list" allowBlank="1" showInputMessage="1" showErrorMessage="1" prompt="sélectionner dans la liste l'unité de mesure de l'élément concerné" xr:uid="{B21F74BE-3268-41A7-8139-57FCBAFD5929}">
          <x14:formula1>
            <xm:f>'Liste sites et actions N2000'!$M$2:$M$4</xm:f>
          </x14:formula1>
          <xm:sqref>E11:E18 E31:E38 E21:E28 E41:E47</xm:sqref>
        </x14:dataValidation>
        <x14:dataValidation type="list" allowBlank="1" showInputMessage="1" showErrorMessage="1" xr:uid="{76964FC2-492C-480A-AF82-F0C5BA108531}">
          <x14:formula1>
            <xm:f>Especes_DHFF_DO!$C$3:$C$207</xm:f>
          </x14:formula1>
          <xm:sqref>M21:M27 M31:M37 M41:M47 M11:M17</xm:sqref>
        </x14:dataValidation>
        <x14:dataValidation type="list" allowBlank="1" showInputMessage="1" showErrorMessage="1" promptTitle="Code action" prompt="sélectionner le code action dans la liste" xr:uid="{32E5D592-6F38-4F3D-8B6D-78D9A7347C21}">
          <x14:formula1>
            <xm:f>'Liste sites et actions N2000'!$D$2:$D$51</xm:f>
          </x14:formula1>
          <xm:sqref>B9 B29 B19 B39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9853F-E606-48FE-A210-18D0A5E9B4A8}">
  <sheetPr>
    <tabColor rgb="FF00B0F0"/>
    <pageSetUpPr fitToPage="1"/>
  </sheetPr>
  <dimension ref="A1:AD122"/>
  <sheetViews>
    <sheetView zoomScale="70" zoomScaleNormal="70" workbookViewId="0">
      <selection activeCell="K7" sqref="K7"/>
    </sheetView>
  </sheetViews>
  <sheetFormatPr baseColWidth="10" defaultColWidth="11.42578125" defaultRowHeight="15"/>
  <cols>
    <col min="1" max="1" width="15.7109375" style="31" customWidth="1"/>
    <col min="2" max="2" width="53.5703125" style="31" customWidth="1"/>
    <col min="3" max="3" width="33.5703125" style="31" customWidth="1"/>
    <col min="4" max="4" width="42.85546875" style="31" customWidth="1"/>
    <col min="5" max="5" width="32" style="31" customWidth="1"/>
    <col min="6" max="6" width="38.5703125" style="31" customWidth="1"/>
    <col min="7" max="7" width="30.140625" style="31" customWidth="1"/>
    <col min="8" max="8" width="14.42578125" style="31" customWidth="1"/>
    <col min="9" max="9" width="26.28515625" style="31" customWidth="1"/>
    <col min="10" max="10" width="20.85546875" style="31" customWidth="1"/>
    <col min="11" max="11" width="25.85546875" style="31" customWidth="1"/>
    <col min="12" max="12" width="20.85546875" style="31" customWidth="1"/>
    <col min="13" max="13" width="14.140625" style="31" customWidth="1"/>
    <col min="14" max="16384" width="11.42578125" style="31"/>
  </cols>
  <sheetData>
    <row r="1" spans="1:30" ht="30">
      <c r="A1" s="61"/>
      <c r="B1" s="61"/>
      <c r="D1" s="1" t="s">
        <v>58</v>
      </c>
      <c r="E1" s="1"/>
      <c r="F1" s="40"/>
      <c r="G1" s="40"/>
      <c r="H1" s="40"/>
      <c r="J1" s="41"/>
      <c r="K1" s="41"/>
      <c r="L1" s="62"/>
      <c r="AD1" s="62" t="s">
        <v>0</v>
      </c>
    </row>
    <row r="2" spans="1:30" ht="18">
      <c r="D2" s="2" t="s">
        <v>1</v>
      </c>
      <c r="E2" s="40"/>
      <c r="F2" s="2"/>
      <c r="G2" s="23"/>
      <c r="H2" s="23"/>
      <c r="J2" s="41"/>
      <c r="K2" s="41"/>
      <c r="L2" s="62"/>
      <c r="AD2" s="62" t="s">
        <v>2</v>
      </c>
    </row>
    <row r="3" spans="1:30">
      <c r="D3" s="3" t="s">
        <v>2613</v>
      </c>
      <c r="E3" s="63"/>
      <c r="F3" s="63"/>
      <c r="G3" s="64"/>
      <c r="H3" s="64"/>
      <c r="J3" s="8"/>
      <c r="K3" s="8"/>
      <c r="AD3" s="62" t="s">
        <v>3</v>
      </c>
    </row>
    <row r="4" spans="1:30" ht="26.25">
      <c r="D4" s="18" t="s">
        <v>4</v>
      </c>
      <c r="E4" s="2"/>
      <c r="F4" s="40"/>
      <c r="G4" s="2"/>
      <c r="H4" s="2"/>
      <c r="J4" s="2"/>
      <c r="L4" s="62"/>
      <c r="AD4" s="62" t="s">
        <v>5</v>
      </c>
    </row>
    <row r="5" spans="1:30" ht="21.75" thickBot="1">
      <c r="D5" s="4"/>
      <c r="E5" s="5"/>
      <c r="F5" s="65"/>
      <c r="G5" s="5"/>
      <c r="H5" s="5"/>
      <c r="J5" s="8"/>
      <c r="K5" s="8"/>
    </row>
    <row r="6" spans="1:30" ht="28.5">
      <c r="D6" s="395" t="s">
        <v>6</v>
      </c>
      <c r="E6" s="396"/>
      <c r="F6" s="396"/>
      <c r="G6" s="397"/>
      <c r="H6" s="66"/>
      <c r="I6" s="269" t="s">
        <v>2518</v>
      </c>
      <c r="J6" s="8"/>
      <c r="K6" s="16" t="s">
        <v>2621</v>
      </c>
    </row>
    <row r="7" spans="1:30" ht="36.6" customHeight="1" thickBot="1">
      <c r="D7" s="118" t="s">
        <v>65</v>
      </c>
      <c r="E7" s="398"/>
      <c r="F7" s="399"/>
      <c r="G7" s="400"/>
      <c r="H7" s="66"/>
      <c r="I7" s="270" t="s">
        <v>2519</v>
      </c>
      <c r="J7" s="8"/>
      <c r="K7" s="7"/>
    </row>
    <row r="8" spans="1:30">
      <c r="D8" s="6"/>
      <c r="E8" s="68"/>
      <c r="F8" s="66"/>
      <c r="G8" s="7"/>
      <c r="H8" s="7"/>
      <c r="I8" s="8"/>
      <c r="J8" s="8"/>
      <c r="K8" s="7"/>
    </row>
    <row r="9" spans="1:30" ht="18">
      <c r="D9" s="395" t="s">
        <v>8</v>
      </c>
      <c r="E9" s="396"/>
      <c r="F9" s="396"/>
      <c r="G9" s="397"/>
      <c r="H9" s="66"/>
      <c r="I9" s="8"/>
      <c r="J9" s="8"/>
      <c r="K9" s="7"/>
    </row>
    <row r="10" spans="1:30" ht="36.6" customHeight="1">
      <c r="C10" s="61"/>
      <c r="D10" s="119" t="s">
        <v>9</v>
      </c>
      <c r="E10" s="398"/>
      <c r="F10" s="399"/>
      <c r="G10" s="400"/>
      <c r="H10" s="66"/>
      <c r="I10" s="8"/>
      <c r="J10" s="8"/>
      <c r="K10" s="8"/>
    </row>
    <row r="11" spans="1:30">
      <c r="D11" s="7"/>
      <c r="E11" s="7"/>
      <c r="F11" s="7"/>
      <c r="G11" s="78"/>
      <c r="H11" s="47"/>
      <c r="I11" s="47"/>
      <c r="J11" s="64"/>
      <c r="K11" s="8"/>
    </row>
    <row r="12" spans="1:30" ht="63" customHeight="1">
      <c r="A12" s="357" t="s">
        <v>80</v>
      </c>
      <c r="B12" s="357"/>
      <c r="C12" s="357"/>
      <c r="D12" s="357"/>
      <c r="E12" s="357"/>
      <c r="F12" s="357"/>
      <c r="G12" s="357"/>
      <c r="H12" s="357"/>
      <c r="I12" s="357"/>
      <c r="J12" s="357"/>
      <c r="K12" s="357"/>
      <c r="L12" s="357"/>
    </row>
    <row r="13" spans="1:30">
      <c r="D13" s="7"/>
      <c r="E13" s="7"/>
      <c r="F13" s="7"/>
      <c r="G13" s="78"/>
      <c r="H13" s="47"/>
      <c r="I13" s="47"/>
      <c r="J13" s="64"/>
      <c r="K13" s="8"/>
    </row>
    <row r="14" spans="1:30">
      <c r="E14" s="7"/>
      <c r="F14" s="7"/>
      <c r="G14" s="78"/>
      <c r="H14" s="47"/>
      <c r="I14" s="47"/>
      <c r="J14" s="47"/>
      <c r="K14" s="47"/>
    </row>
    <row r="15" spans="1:30" ht="15.75">
      <c r="D15" s="69"/>
      <c r="E15" s="7"/>
      <c r="F15" s="7"/>
      <c r="G15" s="47"/>
      <c r="H15" s="47"/>
      <c r="I15" s="47"/>
      <c r="J15" s="47"/>
      <c r="K15" s="47"/>
    </row>
    <row r="16" spans="1:30" ht="18">
      <c r="A16" s="51" t="s">
        <v>10</v>
      </c>
      <c r="B16" s="51"/>
      <c r="C16" s="51"/>
      <c r="E16" s="67"/>
      <c r="F16" s="67"/>
      <c r="G16" s="8"/>
      <c r="H16" s="8"/>
      <c r="I16" s="8"/>
      <c r="J16" s="8"/>
      <c r="K16" s="8"/>
    </row>
    <row r="17" spans="1:13" ht="31.5">
      <c r="A17" s="368" t="s">
        <v>2522</v>
      </c>
      <c r="B17" s="369"/>
      <c r="C17" s="379" t="s">
        <v>11</v>
      </c>
      <c r="D17" s="9" t="s">
        <v>12</v>
      </c>
      <c r="E17" s="379" t="s">
        <v>13</v>
      </c>
      <c r="F17" s="9" t="s">
        <v>14</v>
      </c>
      <c r="G17" s="368" t="s">
        <v>15</v>
      </c>
      <c r="H17" s="369"/>
      <c r="I17" s="10" t="s">
        <v>16</v>
      </c>
      <c r="J17" s="11" t="s">
        <v>17</v>
      </c>
      <c r="K17" s="9" t="s">
        <v>72</v>
      </c>
      <c r="L17" s="379" t="s">
        <v>18</v>
      </c>
      <c r="M17" s="9" t="s">
        <v>2567</v>
      </c>
    </row>
    <row r="18" spans="1:13" ht="39.6" customHeight="1">
      <c r="A18" s="12" t="s">
        <v>86</v>
      </c>
      <c r="B18" s="12" t="s">
        <v>2524</v>
      </c>
      <c r="C18" s="380"/>
      <c r="D18" s="12" t="s">
        <v>54</v>
      </c>
      <c r="E18" s="380"/>
      <c r="F18" s="12" t="s">
        <v>19</v>
      </c>
      <c r="G18" s="387" t="s">
        <v>20</v>
      </c>
      <c r="H18" s="386"/>
      <c r="I18" s="13" t="s">
        <v>21</v>
      </c>
      <c r="J18" s="385" t="s">
        <v>22</v>
      </c>
      <c r="K18" s="386"/>
      <c r="L18" s="380"/>
      <c r="M18" s="12" t="s">
        <v>2569</v>
      </c>
    </row>
    <row r="19" spans="1:13" ht="14.45" customHeight="1">
      <c r="A19" s="91"/>
      <c r="B19" s="91" t="e">
        <f>VLOOKUP(A19,'Liste sites et actions N2000'!$A$3:$B$92,2,FALSE)</f>
        <v>#N/A</v>
      </c>
      <c r="C19" s="91" t="s">
        <v>23</v>
      </c>
      <c r="D19" s="91" t="s">
        <v>12</v>
      </c>
      <c r="E19" s="92"/>
      <c r="F19" s="92"/>
      <c r="G19" s="393"/>
      <c r="H19" s="394"/>
      <c r="I19" s="93"/>
      <c r="J19" s="94"/>
      <c r="K19" s="94"/>
      <c r="L19" s="95">
        <f>SUM(I19:K19)</f>
        <v>0</v>
      </c>
      <c r="M19" s="94"/>
    </row>
    <row r="20" spans="1:13" ht="14.45" customHeight="1">
      <c r="A20" s="91"/>
      <c r="B20" s="91" t="e">
        <f>VLOOKUP(A20,'Liste sites et actions N2000'!$A$3:$B$92,2,FALSE)</f>
        <v>#N/A</v>
      </c>
      <c r="C20" s="91" t="s">
        <v>23</v>
      </c>
      <c r="D20" s="91" t="s">
        <v>12</v>
      </c>
      <c r="E20" s="92"/>
      <c r="F20" s="92"/>
      <c r="G20" s="393"/>
      <c r="H20" s="394"/>
      <c r="I20" s="93"/>
      <c r="J20" s="94"/>
      <c r="K20" s="94"/>
      <c r="L20" s="95">
        <f t="shared" ref="L20:L33" si="0">SUM(I20:K20)</f>
        <v>0</v>
      </c>
      <c r="M20" s="94"/>
    </row>
    <row r="21" spans="1:13" ht="14.45" customHeight="1">
      <c r="A21" s="91"/>
      <c r="B21" s="91" t="e">
        <f>VLOOKUP(A21,'Liste sites et actions N2000'!$A$3:$B$92,2,FALSE)</f>
        <v>#N/A</v>
      </c>
      <c r="C21" s="91" t="s">
        <v>23</v>
      </c>
      <c r="D21" s="91" t="s">
        <v>12</v>
      </c>
      <c r="E21" s="92"/>
      <c r="F21" s="92"/>
      <c r="G21" s="393"/>
      <c r="H21" s="394"/>
      <c r="I21" s="93"/>
      <c r="J21" s="94"/>
      <c r="K21" s="94"/>
      <c r="L21" s="95">
        <f t="shared" si="0"/>
        <v>0</v>
      </c>
      <c r="M21" s="94"/>
    </row>
    <row r="22" spans="1:13" ht="14.45" customHeight="1">
      <c r="A22" s="91"/>
      <c r="B22" s="91" t="e">
        <f>VLOOKUP(A22,'Liste sites et actions N2000'!$A$3:$B$92,2,FALSE)</f>
        <v>#N/A</v>
      </c>
      <c r="C22" s="91" t="s">
        <v>23</v>
      </c>
      <c r="D22" s="91" t="s">
        <v>12</v>
      </c>
      <c r="E22" s="92"/>
      <c r="F22" s="92"/>
      <c r="G22" s="393"/>
      <c r="H22" s="394"/>
      <c r="I22" s="93"/>
      <c r="J22" s="94"/>
      <c r="K22" s="94"/>
      <c r="L22" s="95">
        <f t="shared" si="0"/>
        <v>0</v>
      </c>
      <c r="M22" s="94"/>
    </row>
    <row r="23" spans="1:13" ht="14.45" customHeight="1">
      <c r="A23" s="91"/>
      <c r="B23" s="91" t="e">
        <f>VLOOKUP(A23,'Liste sites et actions N2000'!$A$3:$B$92,2,FALSE)</f>
        <v>#N/A</v>
      </c>
      <c r="C23" s="91" t="s">
        <v>23</v>
      </c>
      <c r="D23" s="91" t="s">
        <v>12</v>
      </c>
      <c r="E23" s="92"/>
      <c r="F23" s="92"/>
      <c r="G23" s="393"/>
      <c r="H23" s="394"/>
      <c r="I23" s="93"/>
      <c r="J23" s="94"/>
      <c r="K23" s="94"/>
      <c r="L23" s="95">
        <f t="shared" si="0"/>
        <v>0</v>
      </c>
      <c r="M23" s="94"/>
    </row>
    <row r="24" spans="1:13" ht="14.45" customHeight="1">
      <c r="A24" s="91"/>
      <c r="B24" s="91" t="e">
        <f>VLOOKUP(A24,'Liste sites et actions N2000'!$A$3:$B$92,2,FALSE)</f>
        <v>#N/A</v>
      </c>
      <c r="C24" s="91" t="s">
        <v>23</v>
      </c>
      <c r="D24" s="91" t="s">
        <v>12</v>
      </c>
      <c r="E24" s="92"/>
      <c r="F24" s="92"/>
      <c r="G24" s="393"/>
      <c r="H24" s="394"/>
      <c r="I24" s="93"/>
      <c r="J24" s="94"/>
      <c r="K24" s="94"/>
      <c r="L24" s="95">
        <f t="shared" si="0"/>
        <v>0</v>
      </c>
      <c r="M24" s="94"/>
    </row>
    <row r="25" spans="1:13" ht="14.45" customHeight="1">
      <c r="A25" s="91"/>
      <c r="B25" s="91" t="e">
        <f>VLOOKUP(A25,'Liste sites et actions N2000'!$A$3:$B$92,2,FALSE)</f>
        <v>#N/A</v>
      </c>
      <c r="C25" s="91" t="s">
        <v>23</v>
      </c>
      <c r="D25" s="91" t="s">
        <v>12</v>
      </c>
      <c r="E25" s="92"/>
      <c r="F25" s="92"/>
      <c r="G25" s="393"/>
      <c r="H25" s="394"/>
      <c r="I25" s="93"/>
      <c r="J25" s="94"/>
      <c r="K25" s="94"/>
      <c r="L25" s="95">
        <f t="shared" si="0"/>
        <v>0</v>
      </c>
      <c r="M25" s="94"/>
    </row>
    <row r="26" spans="1:13" ht="14.45" customHeight="1">
      <c r="A26" s="91"/>
      <c r="B26" s="91" t="e">
        <f>VLOOKUP(A26,'Liste sites et actions N2000'!$A$3:$B$92,2,FALSE)</f>
        <v>#N/A</v>
      </c>
      <c r="C26" s="91" t="s">
        <v>23</v>
      </c>
      <c r="D26" s="91" t="s">
        <v>12</v>
      </c>
      <c r="E26" s="92"/>
      <c r="F26" s="92"/>
      <c r="G26" s="393"/>
      <c r="H26" s="394"/>
      <c r="I26" s="93"/>
      <c r="J26" s="94"/>
      <c r="K26" s="94"/>
      <c r="L26" s="95">
        <f t="shared" si="0"/>
        <v>0</v>
      </c>
      <c r="M26" s="94"/>
    </row>
    <row r="27" spans="1:13" ht="14.45" customHeight="1">
      <c r="A27" s="91"/>
      <c r="B27" s="91" t="e">
        <f>VLOOKUP(A27,'Liste sites et actions N2000'!$A$3:$B$92,2,FALSE)</f>
        <v>#N/A</v>
      </c>
      <c r="C27" s="91" t="s">
        <v>23</v>
      </c>
      <c r="D27" s="91" t="s">
        <v>12</v>
      </c>
      <c r="E27" s="92"/>
      <c r="F27" s="92"/>
      <c r="G27" s="393"/>
      <c r="H27" s="394"/>
      <c r="I27" s="93"/>
      <c r="J27" s="94"/>
      <c r="K27" s="94"/>
      <c r="L27" s="95">
        <f t="shared" si="0"/>
        <v>0</v>
      </c>
      <c r="M27" s="94"/>
    </row>
    <row r="28" spans="1:13" ht="14.45" customHeight="1">
      <c r="A28" s="91"/>
      <c r="B28" s="91" t="e">
        <f>VLOOKUP(A28,'Liste sites et actions N2000'!$A$3:$B$92,2,FALSE)</f>
        <v>#N/A</v>
      </c>
      <c r="C28" s="91" t="s">
        <v>23</v>
      </c>
      <c r="D28" s="91" t="s">
        <v>12</v>
      </c>
      <c r="E28" s="92"/>
      <c r="F28" s="92"/>
      <c r="G28" s="393"/>
      <c r="H28" s="394"/>
      <c r="I28" s="93"/>
      <c r="J28" s="94"/>
      <c r="K28" s="94"/>
      <c r="L28" s="95">
        <f t="shared" si="0"/>
        <v>0</v>
      </c>
      <c r="M28" s="94"/>
    </row>
    <row r="29" spans="1:13" ht="14.45" customHeight="1">
      <c r="A29" s="91"/>
      <c r="B29" s="91" t="e">
        <f>VLOOKUP(A29,'Liste sites et actions N2000'!$A$3:$B$92,2,FALSE)</f>
        <v>#N/A</v>
      </c>
      <c r="C29" s="91" t="s">
        <v>23</v>
      </c>
      <c r="D29" s="91" t="s">
        <v>12</v>
      </c>
      <c r="E29" s="92"/>
      <c r="F29" s="92"/>
      <c r="G29" s="393"/>
      <c r="H29" s="394"/>
      <c r="I29" s="93"/>
      <c r="J29" s="94"/>
      <c r="K29" s="94"/>
      <c r="L29" s="95">
        <f t="shared" si="0"/>
        <v>0</v>
      </c>
      <c r="M29" s="94"/>
    </row>
    <row r="30" spans="1:13" ht="14.45" customHeight="1">
      <c r="A30" s="91"/>
      <c r="B30" s="91" t="e">
        <f>VLOOKUP(A30,'Liste sites et actions N2000'!$A$3:$B$92,2,FALSE)</f>
        <v>#N/A</v>
      </c>
      <c r="C30" s="91" t="s">
        <v>23</v>
      </c>
      <c r="D30" s="91" t="s">
        <v>12</v>
      </c>
      <c r="E30" s="92"/>
      <c r="F30" s="92"/>
      <c r="G30" s="393"/>
      <c r="H30" s="394"/>
      <c r="I30" s="93"/>
      <c r="J30" s="94"/>
      <c r="K30" s="94"/>
      <c r="L30" s="95">
        <f t="shared" si="0"/>
        <v>0</v>
      </c>
      <c r="M30" s="94"/>
    </row>
    <row r="31" spans="1:13" ht="14.45" customHeight="1">
      <c r="A31" s="91"/>
      <c r="B31" s="91" t="e">
        <f>VLOOKUP(A31,'Liste sites et actions N2000'!$A$3:$B$92,2,FALSE)</f>
        <v>#N/A</v>
      </c>
      <c r="C31" s="91" t="s">
        <v>23</v>
      </c>
      <c r="D31" s="91" t="s">
        <v>12</v>
      </c>
      <c r="E31" s="92"/>
      <c r="F31" s="92"/>
      <c r="G31" s="393"/>
      <c r="H31" s="394"/>
      <c r="I31" s="93"/>
      <c r="J31" s="94"/>
      <c r="K31" s="94"/>
      <c r="L31" s="95">
        <f t="shared" si="0"/>
        <v>0</v>
      </c>
      <c r="M31" s="97"/>
    </row>
    <row r="32" spans="1:13" ht="14.45" customHeight="1" thickBot="1">
      <c r="A32" s="91"/>
      <c r="B32" s="91" t="e">
        <f>VLOOKUP(A32,'Liste sites et actions N2000'!$A$3:$B$92,2,FALSE)</f>
        <v>#N/A</v>
      </c>
      <c r="C32" s="91" t="s">
        <v>23</v>
      </c>
      <c r="D32" s="91" t="s">
        <v>12</v>
      </c>
      <c r="E32" s="92"/>
      <c r="F32" s="92"/>
      <c r="G32" s="393"/>
      <c r="H32" s="394"/>
      <c r="I32" s="96"/>
      <c r="J32" s="97"/>
      <c r="K32" s="97"/>
      <c r="L32" s="98">
        <f t="shared" si="0"/>
        <v>0</v>
      </c>
      <c r="M32" s="94"/>
    </row>
    <row r="33" spans="1:12" ht="18.75" thickTop="1">
      <c r="D33" s="14"/>
      <c r="E33" s="14"/>
      <c r="F33" s="14"/>
      <c r="G33" s="14"/>
      <c r="H33" s="14"/>
      <c r="I33" s="88">
        <f>SUM(I19:I32)</f>
        <v>0</v>
      </c>
      <c r="J33" s="89">
        <f>SUM(J19:J32)</f>
        <v>0</v>
      </c>
      <c r="K33" s="90">
        <f>SUM(K19:K32)</f>
        <v>0</v>
      </c>
      <c r="L33" s="117">
        <f t="shared" si="0"/>
        <v>0</v>
      </c>
    </row>
    <row r="34" spans="1:12" ht="18">
      <c r="D34" s="14"/>
      <c r="E34" s="14"/>
      <c r="F34" s="14"/>
      <c r="G34" s="14"/>
      <c r="H34" s="14"/>
      <c r="I34" s="137"/>
      <c r="J34" s="137"/>
      <c r="K34" s="137"/>
      <c r="L34" s="138"/>
    </row>
    <row r="35" spans="1:12" ht="18">
      <c r="D35" s="14"/>
      <c r="E35" s="14"/>
      <c r="F35" s="14"/>
      <c r="G35" s="14"/>
      <c r="H35" s="14"/>
      <c r="I35" s="137"/>
      <c r="J35" s="137"/>
      <c r="K35" s="137"/>
      <c r="L35" s="138"/>
    </row>
    <row r="36" spans="1:12" ht="40.9" customHeight="1">
      <c r="A36" s="401" t="s">
        <v>82</v>
      </c>
      <c r="B36" s="401"/>
      <c r="C36" s="401"/>
      <c r="D36" s="401"/>
      <c r="E36" s="401"/>
      <c r="F36" s="401"/>
      <c r="G36" s="401"/>
      <c r="H36" s="401"/>
      <c r="I36" s="401"/>
      <c r="J36" s="401"/>
      <c r="K36" s="401"/>
      <c r="L36" s="401"/>
    </row>
    <row r="37" spans="1:12" ht="15.75" customHeight="1">
      <c r="A37" s="368" t="s">
        <v>2522</v>
      </c>
      <c r="B37" s="369"/>
      <c r="C37" s="379" t="s">
        <v>11</v>
      </c>
      <c r="D37" s="379" t="s">
        <v>13</v>
      </c>
      <c r="E37" s="379" t="s">
        <v>76</v>
      </c>
      <c r="F37" s="379" t="s">
        <v>77</v>
      </c>
      <c r="G37" s="379" t="s">
        <v>18</v>
      </c>
    </row>
    <row r="38" spans="1:12" ht="25.5" customHeight="1">
      <c r="A38" s="12" t="s">
        <v>86</v>
      </c>
      <c r="B38" s="12" t="s">
        <v>2523</v>
      </c>
      <c r="C38" s="380"/>
      <c r="D38" s="380"/>
      <c r="E38" s="380"/>
      <c r="F38" s="380"/>
      <c r="G38" s="380"/>
    </row>
    <row r="39" spans="1:12">
      <c r="A39" s="91"/>
      <c r="B39" s="91" t="e">
        <f>VLOOKUP(A39,'Liste sites et actions N2000'!$A$3:$B$92,2,FALSE)</f>
        <v>#N/A</v>
      </c>
      <c r="C39" s="91" t="s">
        <v>23</v>
      </c>
      <c r="D39" s="92"/>
      <c r="E39" s="92"/>
      <c r="F39" s="139"/>
      <c r="G39" s="95">
        <f>E39*F39</f>
        <v>0</v>
      </c>
    </row>
    <row r="40" spans="1:12">
      <c r="A40" s="91"/>
      <c r="B40" s="91" t="e">
        <f>VLOOKUP(A40,'Liste sites et actions N2000'!$A$3:$B$92,2,FALSE)</f>
        <v>#N/A</v>
      </c>
      <c r="C40" s="91" t="s">
        <v>23</v>
      </c>
      <c r="D40" s="92"/>
      <c r="E40" s="92"/>
      <c r="F40" s="139"/>
      <c r="G40" s="95">
        <f t="shared" ref="G40:G52" si="1">E40*F40</f>
        <v>0</v>
      </c>
    </row>
    <row r="41" spans="1:12">
      <c r="A41" s="91"/>
      <c r="B41" s="91" t="e">
        <f>VLOOKUP(A41,'Liste sites et actions N2000'!$A$3:$B$92,2,FALSE)</f>
        <v>#N/A</v>
      </c>
      <c r="C41" s="91" t="s">
        <v>23</v>
      </c>
      <c r="D41" s="92"/>
      <c r="E41" s="92"/>
      <c r="F41" s="139"/>
      <c r="G41" s="95">
        <f t="shared" si="1"/>
        <v>0</v>
      </c>
    </row>
    <row r="42" spans="1:12">
      <c r="A42" s="91"/>
      <c r="B42" s="91" t="e">
        <f>VLOOKUP(A42,'Liste sites et actions N2000'!$A$3:$B$92,2,FALSE)</f>
        <v>#N/A</v>
      </c>
      <c r="C42" s="91" t="s">
        <v>23</v>
      </c>
      <c r="D42" s="92"/>
      <c r="E42" s="92"/>
      <c r="F42" s="139"/>
      <c r="G42" s="95">
        <f t="shared" si="1"/>
        <v>0</v>
      </c>
    </row>
    <row r="43" spans="1:12">
      <c r="A43" s="91"/>
      <c r="B43" s="91" t="e">
        <f>VLOOKUP(A43,'Liste sites et actions N2000'!$A$3:$B$92,2,FALSE)</f>
        <v>#N/A</v>
      </c>
      <c r="C43" s="91" t="s">
        <v>23</v>
      </c>
      <c r="D43" s="92"/>
      <c r="E43" s="92"/>
      <c r="F43" s="139"/>
      <c r="G43" s="95">
        <f t="shared" si="1"/>
        <v>0</v>
      </c>
    </row>
    <row r="44" spans="1:12">
      <c r="A44" s="91"/>
      <c r="B44" s="91" t="e">
        <f>VLOOKUP(A44,'Liste sites et actions N2000'!$A$3:$B$92,2,FALSE)</f>
        <v>#N/A</v>
      </c>
      <c r="C44" s="91" t="s">
        <v>23</v>
      </c>
      <c r="D44" s="92"/>
      <c r="E44" s="92"/>
      <c r="F44" s="139"/>
      <c r="G44" s="95">
        <f t="shared" si="1"/>
        <v>0</v>
      </c>
    </row>
    <row r="45" spans="1:12">
      <c r="A45" s="91"/>
      <c r="B45" s="91" t="e">
        <f>VLOOKUP(A45,'Liste sites et actions N2000'!$A$3:$B$92,2,FALSE)</f>
        <v>#N/A</v>
      </c>
      <c r="C45" s="91" t="s">
        <v>23</v>
      </c>
      <c r="D45" s="92"/>
      <c r="E45" s="92"/>
      <c r="F45" s="139"/>
      <c r="G45" s="95">
        <f t="shared" si="1"/>
        <v>0</v>
      </c>
    </row>
    <row r="46" spans="1:12">
      <c r="A46" s="91"/>
      <c r="B46" s="91" t="e">
        <f>VLOOKUP(A46,'Liste sites et actions N2000'!$A$3:$B$92,2,FALSE)</f>
        <v>#N/A</v>
      </c>
      <c r="C46" s="91" t="s">
        <v>23</v>
      </c>
      <c r="D46" s="92"/>
      <c r="E46" s="92"/>
      <c r="F46" s="139"/>
      <c r="G46" s="95">
        <f t="shared" si="1"/>
        <v>0</v>
      </c>
    </row>
    <row r="47" spans="1:12">
      <c r="A47" s="91"/>
      <c r="B47" s="91" t="e">
        <f>VLOOKUP(A47,'Liste sites et actions N2000'!$A$3:$B$92,2,FALSE)</f>
        <v>#N/A</v>
      </c>
      <c r="C47" s="91" t="s">
        <v>23</v>
      </c>
      <c r="D47" s="92"/>
      <c r="E47" s="92"/>
      <c r="F47" s="139"/>
      <c r="G47" s="95">
        <f t="shared" si="1"/>
        <v>0</v>
      </c>
    </row>
    <row r="48" spans="1:12">
      <c r="A48" s="91"/>
      <c r="B48" s="91" t="e">
        <f>VLOOKUP(A48,'Liste sites et actions N2000'!$A$3:$B$92,2,FALSE)</f>
        <v>#N/A</v>
      </c>
      <c r="C48" s="91" t="s">
        <v>23</v>
      </c>
      <c r="D48" s="92"/>
      <c r="E48" s="92"/>
      <c r="F48" s="139"/>
      <c r="G48" s="95">
        <f t="shared" si="1"/>
        <v>0</v>
      </c>
    </row>
    <row r="49" spans="1:13">
      <c r="A49" s="91"/>
      <c r="B49" s="91" t="e">
        <f>VLOOKUP(A49,'Liste sites et actions N2000'!$A$3:$B$92,2,FALSE)</f>
        <v>#N/A</v>
      </c>
      <c r="C49" s="91" t="s">
        <v>23</v>
      </c>
      <c r="D49" s="92"/>
      <c r="E49" s="92"/>
      <c r="F49" s="139"/>
      <c r="G49" s="95">
        <f t="shared" si="1"/>
        <v>0</v>
      </c>
    </row>
    <row r="50" spans="1:13">
      <c r="A50" s="91"/>
      <c r="B50" s="91" t="e">
        <f>VLOOKUP(A50,'Liste sites et actions N2000'!$A$3:$B$92,2,FALSE)</f>
        <v>#N/A</v>
      </c>
      <c r="C50" s="91" t="s">
        <v>23</v>
      </c>
      <c r="D50" s="92"/>
      <c r="E50" s="92"/>
      <c r="F50" s="139"/>
      <c r="G50" s="95">
        <f t="shared" si="1"/>
        <v>0</v>
      </c>
    </row>
    <row r="51" spans="1:13">
      <c r="A51" s="91"/>
      <c r="B51" s="91" t="e">
        <f>VLOOKUP(A51,'Liste sites et actions N2000'!$A$3:$B$92,2,FALSE)</f>
        <v>#N/A</v>
      </c>
      <c r="C51" s="91" t="s">
        <v>23</v>
      </c>
      <c r="D51" s="92"/>
      <c r="E51" s="92"/>
      <c r="F51" s="139"/>
      <c r="G51" s="95">
        <f t="shared" si="1"/>
        <v>0</v>
      </c>
    </row>
    <row r="52" spans="1:13" ht="15.75" thickBot="1">
      <c r="A52" s="91"/>
      <c r="B52" s="91" t="e">
        <f>VLOOKUP(A52,'Liste sites et actions N2000'!$A$3:$B$92,2,FALSE)</f>
        <v>#N/A</v>
      </c>
      <c r="C52" s="91" t="s">
        <v>23</v>
      </c>
      <c r="D52" s="92"/>
      <c r="E52" s="92"/>
      <c r="F52" s="139"/>
      <c r="G52" s="95">
        <f t="shared" si="1"/>
        <v>0</v>
      </c>
    </row>
    <row r="53" spans="1:13" ht="18.75" thickTop="1">
      <c r="D53" s="14"/>
      <c r="E53" s="14"/>
      <c r="F53" s="14"/>
      <c r="G53" s="117">
        <f>SUM(G39:G52)</f>
        <v>0</v>
      </c>
    </row>
    <row r="54" spans="1:13" ht="15.75">
      <c r="E54" s="15"/>
      <c r="F54" s="70"/>
      <c r="G54" s="71"/>
      <c r="H54" s="71"/>
      <c r="I54" s="71"/>
      <c r="J54" s="71"/>
      <c r="K54" s="72"/>
      <c r="L54" s="73"/>
    </row>
    <row r="55" spans="1:13" ht="15.75">
      <c r="E55" s="15"/>
      <c r="F55" s="70"/>
      <c r="G55" s="71"/>
      <c r="H55" s="71"/>
      <c r="I55" s="71"/>
      <c r="J55" s="71"/>
      <c r="K55" s="72"/>
      <c r="L55" s="73"/>
    </row>
    <row r="56" spans="1:13" ht="16.7" customHeight="1">
      <c r="A56" s="51" t="s">
        <v>74</v>
      </c>
      <c r="B56" s="51"/>
      <c r="C56" s="51"/>
      <c r="E56" s="14"/>
      <c r="F56" s="14"/>
      <c r="G56" s="14"/>
      <c r="H56" s="14"/>
      <c r="I56" s="8"/>
      <c r="J56" s="8"/>
      <c r="K56" s="8"/>
    </row>
    <row r="57" spans="1:13" ht="75.75" customHeight="1">
      <c r="A57" s="368" t="s">
        <v>2522</v>
      </c>
      <c r="B57" s="369"/>
      <c r="C57" s="372" t="s">
        <v>11</v>
      </c>
      <c r="D57" s="381" t="s">
        <v>24</v>
      </c>
      <c r="E57" s="371" t="s">
        <v>25</v>
      </c>
      <c r="F57" s="381" t="s">
        <v>26</v>
      </c>
      <c r="G57" s="37" t="s">
        <v>63</v>
      </c>
      <c r="H57" s="37" t="s">
        <v>27</v>
      </c>
      <c r="I57" s="37" t="s">
        <v>28</v>
      </c>
      <c r="J57" s="37" t="s">
        <v>29</v>
      </c>
      <c r="K57" s="381" t="s">
        <v>64</v>
      </c>
      <c r="L57" s="37" t="s">
        <v>18</v>
      </c>
      <c r="M57" s="9" t="s">
        <v>2567</v>
      </c>
    </row>
    <row r="58" spans="1:13" ht="63.75">
      <c r="A58" s="12" t="s">
        <v>86</v>
      </c>
      <c r="B58" s="12" t="s">
        <v>2523</v>
      </c>
      <c r="C58" s="372"/>
      <c r="D58" s="382"/>
      <c r="E58" s="371"/>
      <c r="F58" s="382"/>
      <c r="G58" s="32" t="s">
        <v>30</v>
      </c>
      <c r="H58" s="32" t="s">
        <v>31</v>
      </c>
      <c r="I58" s="32" t="s">
        <v>32</v>
      </c>
      <c r="J58" s="32" t="s">
        <v>33</v>
      </c>
      <c r="K58" s="382"/>
      <c r="L58" s="32" t="s">
        <v>34</v>
      </c>
      <c r="M58" s="12" t="s">
        <v>2568</v>
      </c>
    </row>
    <row r="59" spans="1:13">
      <c r="A59" s="91"/>
      <c r="B59" s="91" t="e">
        <f>VLOOKUP(A59,'Liste sites et actions N2000'!$A$3:$B$92,2,FALSE)</f>
        <v>#N/A</v>
      </c>
      <c r="C59" s="91" t="s">
        <v>23</v>
      </c>
      <c r="D59" s="109"/>
      <c r="E59" s="110"/>
      <c r="F59" s="110"/>
      <c r="G59" s="112"/>
      <c r="H59" s="99">
        <v>1</v>
      </c>
      <c r="I59" s="100">
        <f>1607*$H59</f>
        <v>1607</v>
      </c>
      <c r="J59" s="101">
        <f t="shared" ref="J59:J72" si="2">$G59/$I59</f>
        <v>0</v>
      </c>
      <c r="K59" s="114"/>
      <c r="L59" s="101">
        <f>J59*K59</f>
        <v>0</v>
      </c>
      <c r="M59" s="94"/>
    </row>
    <row r="60" spans="1:13">
      <c r="A60" s="91"/>
      <c r="B60" s="91" t="e">
        <f>VLOOKUP(A60,'Liste sites et actions N2000'!$A$3:$B$92,2,FALSE)</f>
        <v>#N/A</v>
      </c>
      <c r="C60" s="91" t="s">
        <v>23</v>
      </c>
      <c r="D60" s="111"/>
      <c r="E60" s="92"/>
      <c r="F60" s="92"/>
      <c r="G60" s="113"/>
      <c r="H60" s="102">
        <v>1</v>
      </c>
      <c r="I60" s="103">
        <f t="shared" ref="I60:I72" si="3">1607*$H60</f>
        <v>1607</v>
      </c>
      <c r="J60" s="95">
        <f t="shared" si="2"/>
        <v>0</v>
      </c>
      <c r="K60" s="115"/>
      <c r="L60" s="95">
        <f t="shared" ref="L60:L68" si="4">J60*K60</f>
        <v>0</v>
      </c>
      <c r="M60" s="94"/>
    </row>
    <row r="61" spans="1:13">
      <c r="A61" s="91"/>
      <c r="B61" s="91" t="e">
        <f>VLOOKUP(A61,'Liste sites et actions N2000'!$A$3:$B$92,2,FALSE)</f>
        <v>#N/A</v>
      </c>
      <c r="C61" s="91" t="s">
        <v>23</v>
      </c>
      <c r="D61" s="111"/>
      <c r="E61" s="92"/>
      <c r="F61" s="92"/>
      <c r="G61" s="113"/>
      <c r="H61" s="102">
        <v>1</v>
      </c>
      <c r="I61" s="103">
        <f t="shared" si="3"/>
        <v>1607</v>
      </c>
      <c r="J61" s="95">
        <f t="shared" si="2"/>
        <v>0</v>
      </c>
      <c r="K61" s="115"/>
      <c r="L61" s="95">
        <f t="shared" si="4"/>
        <v>0</v>
      </c>
      <c r="M61" s="94"/>
    </row>
    <row r="62" spans="1:13">
      <c r="A62" s="91"/>
      <c r="B62" s="91" t="e">
        <f>VLOOKUP(A62,'Liste sites et actions N2000'!$A$3:$B$92,2,FALSE)</f>
        <v>#N/A</v>
      </c>
      <c r="C62" s="91" t="s">
        <v>23</v>
      </c>
      <c r="D62" s="111"/>
      <c r="E62" s="92"/>
      <c r="F62" s="92"/>
      <c r="G62" s="113"/>
      <c r="H62" s="102">
        <v>1</v>
      </c>
      <c r="I62" s="103">
        <f t="shared" si="3"/>
        <v>1607</v>
      </c>
      <c r="J62" s="95">
        <f t="shared" si="2"/>
        <v>0</v>
      </c>
      <c r="K62" s="115"/>
      <c r="L62" s="95">
        <f t="shared" si="4"/>
        <v>0</v>
      </c>
      <c r="M62" s="94"/>
    </row>
    <row r="63" spans="1:13">
      <c r="A63" s="91"/>
      <c r="B63" s="91" t="e">
        <f>VLOOKUP(A63,'Liste sites et actions N2000'!$A$3:$B$92,2,FALSE)</f>
        <v>#N/A</v>
      </c>
      <c r="C63" s="91" t="s">
        <v>23</v>
      </c>
      <c r="D63" s="111"/>
      <c r="E63" s="92"/>
      <c r="F63" s="92"/>
      <c r="G63" s="113"/>
      <c r="H63" s="102">
        <v>1</v>
      </c>
      <c r="I63" s="103">
        <f t="shared" si="3"/>
        <v>1607</v>
      </c>
      <c r="J63" s="95">
        <f t="shared" si="2"/>
        <v>0</v>
      </c>
      <c r="K63" s="115"/>
      <c r="L63" s="95">
        <f t="shared" si="4"/>
        <v>0</v>
      </c>
      <c r="M63" s="94"/>
    </row>
    <row r="64" spans="1:13">
      <c r="A64" s="91"/>
      <c r="B64" s="91" t="e">
        <f>VLOOKUP(A64,'Liste sites et actions N2000'!$A$3:$B$92,2,FALSE)</f>
        <v>#N/A</v>
      </c>
      <c r="C64" s="91" t="s">
        <v>23</v>
      </c>
      <c r="D64" s="111"/>
      <c r="E64" s="92"/>
      <c r="F64" s="92"/>
      <c r="G64" s="113"/>
      <c r="H64" s="102">
        <v>1</v>
      </c>
      <c r="I64" s="103">
        <f t="shared" si="3"/>
        <v>1607</v>
      </c>
      <c r="J64" s="95">
        <f t="shared" si="2"/>
        <v>0</v>
      </c>
      <c r="K64" s="115"/>
      <c r="L64" s="95">
        <f t="shared" si="4"/>
        <v>0</v>
      </c>
      <c r="M64" s="94"/>
    </row>
    <row r="65" spans="1:13">
      <c r="A65" s="91"/>
      <c r="B65" s="91" t="e">
        <f>VLOOKUP(A65,'Liste sites et actions N2000'!$A$3:$B$92,2,FALSE)</f>
        <v>#N/A</v>
      </c>
      <c r="C65" s="91" t="s">
        <v>23</v>
      </c>
      <c r="D65" s="111"/>
      <c r="E65" s="92"/>
      <c r="F65" s="92"/>
      <c r="G65" s="113"/>
      <c r="H65" s="102">
        <v>1</v>
      </c>
      <c r="I65" s="103">
        <f t="shared" si="3"/>
        <v>1607</v>
      </c>
      <c r="J65" s="95">
        <f t="shared" si="2"/>
        <v>0</v>
      </c>
      <c r="K65" s="115"/>
      <c r="L65" s="95">
        <f t="shared" si="4"/>
        <v>0</v>
      </c>
      <c r="M65" s="94"/>
    </row>
    <row r="66" spans="1:13">
      <c r="A66" s="91"/>
      <c r="B66" s="91" t="e">
        <f>VLOOKUP(A66,'Liste sites et actions N2000'!$A$3:$B$92,2,FALSE)</f>
        <v>#N/A</v>
      </c>
      <c r="C66" s="91" t="s">
        <v>23</v>
      </c>
      <c r="D66" s="111"/>
      <c r="E66" s="92"/>
      <c r="F66" s="92"/>
      <c r="G66" s="113"/>
      <c r="H66" s="102">
        <v>1</v>
      </c>
      <c r="I66" s="103">
        <f t="shared" si="3"/>
        <v>1607</v>
      </c>
      <c r="J66" s="95">
        <f t="shared" si="2"/>
        <v>0</v>
      </c>
      <c r="K66" s="115"/>
      <c r="L66" s="95">
        <f t="shared" si="4"/>
        <v>0</v>
      </c>
      <c r="M66" s="94"/>
    </row>
    <row r="67" spans="1:13">
      <c r="A67" s="91"/>
      <c r="B67" s="91" t="e">
        <f>VLOOKUP(A67,'Liste sites et actions N2000'!$A$3:$B$92,2,FALSE)</f>
        <v>#N/A</v>
      </c>
      <c r="C67" s="91" t="s">
        <v>23</v>
      </c>
      <c r="D67" s="111"/>
      <c r="E67" s="92"/>
      <c r="F67" s="92"/>
      <c r="G67" s="113"/>
      <c r="H67" s="102">
        <v>1</v>
      </c>
      <c r="I67" s="103">
        <f t="shared" si="3"/>
        <v>1607</v>
      </c>
      <c r="J67" s="95">
        <f t="shared" si="2"/>
        <v>0</v>
      </c>
      <c r="K67" s="115"/>
      <c r="L67" s="95">
        <f t="shared" si="4"/>
        <v>0</v>
      </c>
      <c r="M67" s="94"/>
    </row>
    <row r="68" spans="1:13">
      <c r="A68" s="91"/>
      <c r="B68" s="91" t="e">
        <f>VLOOKUP(A68,'Liste sites et actions N2000'!$A$3:$B$92,2,FALSE)</f>
        <v>#N/A</v>
      </c>
      <c r="C68" s="91" t="s">
        <v>23</v>
      </c>
      <c r="D68" s="111"/>
      <c r="E68" s="92"/>
      <c r="F68" s="92"/>
      <c r="G68" s="113"/>
      <c r="H68" s="102">
        <v>1</v>
      </c>
      <c r="I68" s="103">
        <f t="shared" si="3"/>
        <v>1607</v>
      </c>
      <c r="J68" s="95">
        <f t="shared" si="2"/>
        <v>0</v>
      </c>
      <c r="K68" s="115"/>
      <c r="L68" s="95">
        <f t="shared" si="4"/>
        <v>0</v>
      </c>
      <c r="M68" s="94"/>
    </row>
    <row r="69" spans="1:13">
      <c r="A69" s="91"/>
      <c r="B69" s="91" t="e">
        <f>VLOOKUP(A69,'Liste sites et actions N2000'!$A$3:$B$92,2,FALSE)</f>
        <v>#N/A</v>
      </c>
      <c r="C69" s="91" t="s">
        <v>23</v>
      </c>
      <c r="D69" s="111"/>
      <c r="E69" s="92"/>
      <c r="F69" s="92"/>
      <c r="G69" s="113"/>
      <c r="H69" s="102">
        <v>1</v>
      </c>
      <c r="I69" s="103">
        <f t="shared" si="3"/>
        <v>1607</v>
      </c>
      <c r="J69" s="95">
        <f t="shared" si="2"/>
        <v>0</v>
      </c>
      <c r="K69" s="115"/>
      <c r="L69" s="95">
        <f t="shared" ref="L69:L71" si="5">J69*K69</f>
        <v>0</v>
      </c>
      <c r="M69" s="94"/>
    </row>
    <row r="70" spans="1:13">
      <c r="A70" s="91"/>
      <c r="B70" s="91" t="e">
        <f>VLOOKUP(A70,'Liste sites et actions N2000'!$A$3:$B$92,2,FALSE)</f>
        <v>#N/A</v>
      </c>
      <c r="C70" s="91" t="s">
        <v>23</v>
      </c>
      <c r="D70" s="111"/>
      <c r="E70" s="92"/>
      <c r="F70" s="92"/>
      <c r="G70" s="113"/>
      <c r="H70" s="102">
        <v>1</v>
      </c>
      <c r="I70" s="103">
        <f t="shared" si="3"/>
        <v>1607</v>
      </c>
      <c r="J70" s="95">
        <f t="shared" si="2"/>
        <v>0</v>
      </c>
      <c r="K70" s="115"/>
      <c r="L70" s="95">
        <f t="shared" si="5"/>
        <v>0</v>
      </c>
      <c r="M70" s="94"/>
    </row>
    <row r="71" spans="1:13">
      <c r="A71" s="91"/>
      <c r="B71" s="91" t="e">
        <f>VLOOKUP(A71,'Liste sites et actions N2000'!$A$3:$B$92,2,FALSE)</f>
        <v>#N/A</v>
      </c>
      <c r="C71" s="91" t="s">
        <v>23</v>
      </c>
      <c r="D71" s="111"/>
      <c r="E71" s="92"/>
      <c r="F71" s="92"/>
      <c r="G71" s="113"/>
      <c r="H71" s="102">
        <v>1</v>
      </c>
      <c r="I71" s="103">
        <f t="shared" si="3"/>
        <v>1607</v>
      </c>
      <c r="J71" s="95">
        <f t="shared" si="2"/>
        <v>0</v>
      </c>
      <c r="K71" s="115"/>
      <c r="L71" s="95">
        <f t="shared" si="5"/>
        <v>0</v>
      </c>
      <c r="M71" s="97"/>
    </row>
    <row r="72" spans="1:13">
      <c r="A72" s="91"/>
      <c r="B72" s="91" t="e">
        <f>VLOOKUP(A72,'Liste sites et actions N2000'!$A$3:$B$92,2,FALSE)</f>
        <v>#N/A</v>
      </c>
      <c r="C72" s="91" t="s">
        <v>23</v>
      </c>
      <c r="D72" s="111"/>
      <c r="E72" s="92"/>
      <c r="F72" s="92"/>
      <c r="G72" s="113"/>
      <c r="H72" s="102">
        <v>1</v>
      </c>
      <c r="I72" s="103">
        <f t="shared" si="3"/>
        <v>1607</v>
      </c>
      <c r="J72" s="95">
        <f t="shared" si="2"/>
        <v>0</v>
      </c>
      <c r="K72" s="115"/>
      <c r="L72" s="95">
        <f>J72*K72</f>
        <v>0</v>
      </c>
      <c r="M72" s="94"/>
    </row>
    <row r="73" spans="1:13" ht="18.75" thickBot="1">
      <c r="A73" s="51"/>
      <c r="B73" s="51"/>
      <c r="C73" s="51"/>
      <c r="E73" s="104"/>
      <c r="F73" s="105"/>
      <c r="G73" s="105"/>
      <c r="H73" s="105"/>
      <c r="I73" s="105"/>
      <c r="J73" s="106"/>
      <c r="K73" s="107"/>
      <c r="L73" s="108"/>
    </row>
    <row r="74" spans="1:13" ht="18.75" thickTop="1">
      <c r="F74" s="105"/>
      <c r="G74" s="105"/>
      <c r="H74" s="105"/>
      <c r="I74" s="105"/>
      <c r="J74" s="383" t="s">
        <v>35</v>
      </c>
      <c r="K74" s="384"/>
      <c r="L74" s="116">
        <f>SUM(L59:L72)</f>
        <v>0</v>
      </c>
    </row>
    <row r="75" spans="1:13" ht="18">
      <c r="A75" s="132"/>
      <c r="B75" s="132"/>
      <c r="C75" s="132"/>
      <c r="D75" s="132"/>
      <c r="E75" s="132"/>
      <c r="F75" s="105"/>
      <c r="G75" s="105"/>
      <c r="H75" s="105"/>
      <c r="I75" s="105"/>
      <c r="J75" s="106"/>
      <c r="K75" s="106"/>
      <c r="L75" s="106"/>
      <c r="M75" s="106"/>
    </row>
    <row r="76" spans="1:13" ht="18">
      <c r="A76" s="51" t="s">
        <v>83</v>
      </c>
      <c r="B76" s="51"/>
      <c r="C76" s="51"/>
      <c r="E76" s="14"/>
      <c r="F76" s="14"/>
      <c r="G76" s="14"/>
      <c r="H76" s="14"/>
      <c r="I76" s="8"/>
      <c r="J76" s="8"/>
      <c r="K76" s="8"/>
    </row>
    <row r="77" spans="1:13" ht="75.75" customHeight="1">
      <c r="A77" s="368" t="s">
        <v>2522</v>
      </c>
      <c r="B77" s="369"/>
      <c r="C77" s="372" t="s">
        <v>11</v>
      </c>
      <c r="D77" s="381" t="s">
        <v>24</v>
      </c>
      <c r="E77" s="371" t="s">
        <v>25</v>
      </c>
      <c r="F77" s="381" t="s">
        <v>26</v>
      </c>
      <c r="G77" s="37" t="s">
        <v>63</v>
      </c>
      <c r="H77" s="37" t="s">
        <v>27</v>
      </c>
      <c r="I77" s="37" t="s">
        <v>28</v>
      </c>
      <c r="J77" s="37" t="s">
        <v>29</v>
      </c>
      <c r="K77" s="381" t="s">
        <v>64</v>
      </c>
      <c r="L77" s="37" t="s">
        <v>18</v>
      </c>
    </row>
    <row r="78" spans="1:13" ht="63.75">
      <c r="A78" s="12" t="s">
        <v>86</v>
      </c>
      <c r="B78" s="12" t="s">
        <v>2523</v>
      </c>
      <c r="C78" s="372"/>
      <c r="D78" s="382"/>
      <c r="E78" s="371"/>
      <c r="F78" s="382"/>
      <c r="G78" s="32" t="s">
        <v>30</v>
      </c>
      <c r="H78" s="32" t="s">
        <v>31</v>
      </c>
      <c r="I78" s="32" t="s">
        <v>32</v>
      </c>
      <c r="J78" s="32" t="s">
        <v>33</v>
      </c>
      <c r="K78" s="382"/>
      <c r="L78" s="32" t="s">
        <v>34</v>
      </c>
    </row>
    <row r="79" spans="1:13">
      <c r="A79" s="91"/>
      <c r="B79" s="91" t="e">
        <f>VLOOKUP(A79,'Liste sites et actions N2000'!$A$3:$B$92,2,FALSE)</f>
        <v>#N/A</v>
      </c>
      <c r="C79" s="91" t="s">
        <v>23</v>
      </c>
      <c r="D79" s="109"/>
      <c r="E79" s="110"/>
      <c r="F79" s="110"/>
      <c r="G79" s="112"/>
      <c r="H79" s="99">
        <v>1</v>
      </c>
      <c r="I79" s="100">
        <f>1607*$H79</f>
        <v>1607</v>
      </c>
      <c r="J79" s="101">
        <f t="shared" ref="J79:J92" si="6">$G79/$I79</f>
        <v>0</v>
      </c>
      <c r="K79" s="114"/>
      <c r="L79" s="101">
        <f>J79*K79</f>
        <v>0</v>
      </c>
    </row>
    <row r="80" spans="1:13">
      <c r="A80" s="91"/>
      <c r="B80" s="91" t="e">
        <f>VLOOKUP(A80,'Liste sites et actions N2000'!$A$3:$B$92,2,FALSE)</f>
        <v>#N/A</v>
      </c>
      <c r="C80" s="91" t="s">
        <v>23</v>
      </c>
      <c r="D80" s="111"/>
      <c r="E80" s="92"/>
      <c r="F80" s="92"/>
      <c r="G80" s="113"/>
      <c r="H80" s="102">
        <v>1</v>
      </c>
      <c r="I80" s="103">
        <f t="shared" ref="I80:I92" si="7">1607*$H80</f>
        <v>1607</v>
      </c>
      <c r="J80" s="95">
        <f t="shared" si="6"/>
        <v>0</v>
      </c>
      <c r="K80" s="115"/>
      <c r="L80" s="95">
        <f t="shared" ref="L80:L91" si="8">J80*K80</f>
        <v>0</v>
      </c>
    </row>
    <row r="81" spans="1:12">
      <c r="A81" s="91"/>
      <c r="B81" s="91" t="e">
        <f>VLOOKUP(A81,'Liste sites et actions N2000'!$A$3:$B$92,2,FALSE)</f>
        <v>#N/A</v>
      </c>
      <c r="C81" s="91" t="s">
        <v>23</v>
      </c>
      <c r="D81" s="111"/>
      <c r="E81" s="92"/>
      <c r="F81" s="92"/>
      <c r="G81" s="113"/>
      <c r="H81" s="102">
        <v>1</v>
      </c>
      <c r="I81" s="103">
        <f t="shared" si="7"/>
        <v>1607</v>
      </c>
      <c r="J81" s="95">
        <f t="shared" si="6"/>
        <v>0</v>
      </c>
      <c r="K81" s="115"/>
      <c r="L81" s="95">
        <f t="shared" si="8"/>
        <v>0</v>
      </c>
    </row>
    <row r="82" spans="1:12">
      <c r="A82" s="91"/>
      <c r="B82" s="91" t="e">
        <f>VLOOKUP(A82,'Liste sites et actions N2000'!$A$3:$B$92,2,FALSE)</f>
        <v>#N/A</v>
      </c>
      <c r="C82" s="91" t="s">
        <v>23</v>
      </c>
      <c r="D82" s="111"/>
      <c r="E82" s="92"/>
      <c r="F82" s="92"/>
      <c r="G82" s="113"/>
      <c r="H82" s="102">
        <v>1</v>
      </c>
      <c r="I82" s="103">
        <f t="shared" si="7"/>
        <v>1607</v>
      </c>
      <c r="J82" s="95">
        <f t="shared" si="6"/>
        <v>0</v>
      </c>
      <c r="K82" s="115"/>
      <c r="L82" s="95">
        <f t="shared" si="8"/>
        <v>0</v>
      </c>
    </row>
    <row r="83" spans="1:12">
      <c r="A83" s="91"/>
      <c r="B83" s="91" t="e">
        <f>VLOOKUP(A83,'Liste sites et actions N2000'!$A$3:$B$92,2,FALSE)</f>
        <v>#N/A</v>
      </c>
      <c r="C83" s="91" t="s">
        <v>23</v>
      </c>
      <c r="D83" s="111"/>
      <c r="E83" s="92"/>
      <c r="F83" s="92"/>
      <c r="G83" s="113"/>
      <c r="H83" s="102">
        <v>1</v>
      </c>
      <c r="I83" s="103">
        <f t="shared" si="7"/>
        <v>1607</v>
      </c>
      <c r="J83" s="95">
        <f t="shared" si="6"/>
        <v>0</v>
      </c>
      <c r="K83" s="115"/>
      <c r="L83" s="95">
        <f t="shared" si="8"/>
        <v>0</v>
      </c>
    </row>
    <row r="84" spans="1:12">
      <c r="A84" s="91"/>
      <c r="B84" s="91" t="e">
        <f>VLOOKUP(A84,'Liste sites et actions N2000'!$A$3:$B$92,2,FALSE)</f>
        <v>#N/A</v>
      </c>
      <c r="C84" s="91" t="s">
        <v>23</v>
      </c>
      <c r="D84" s="111"/>
      <c r="E84" s="92"/>
      <c r="F84" s="92"/>
      <c r="G84" s="113"/>
      <c r="H84" s="102">
        <v>1</v>
      </c>
      <c r="I84" s="103">
        <f t="shared" si="7"/>
        <v>1607</v>
      </c>
      <c r="J84" s="95">
        <f t="shared" si="6"/>
        <v>0</v>
      </c>
      <c r="K84" s="115"/>
      <c r="L84" s="95">
        <f t="shared" si="8"/>
        <v>0</v>
      </c>
    </row>
    <row r="85" spans="1:12">
      <c r="A85" s="91"/>
      <c r="B85" s="91" t="e">
        <f>VLOOKUP(A85,'Liste sites et actions N2000'!$A$3:$B$92,2,FALSE)</f>
        <v>#N/A</v>
      </c>
      <c r="C85" s="91" t="s">
        <v>23</v>
      </c>
      <c r="D85" s="111"/>
      <c r="E85" s="92"/>
      <c r="F85" s="92"/>
      <c r="G85" s="113"/>
      <c r="H85" s="102">
        <v>1</v>
      </c>
      <c r="I85" s="103">
        <f t="shared" si="7"/>
        <v>1607</v>
      </c>
      <c r="J85" s="95">
        <f t="shared" si="6"/>
        <v>0</v>
      </c>
      <c r="K85" s="115"/>
      <c r="L85" s="95">
        <f t="shared" si="8"/>
        <v>0</v>
      </c>
    </row>
    <row r="86" spans="1:12">
      <c r="A86" s="91"/>
      <c r="B86" s="91" t="e">
        <f>VLOOKUP(A86,'Liste sites et actions N2000'!$A$3:$B$92,2,FALSE)</f>
        <v>#N/A</v>
      </c>
      <c r="C86" s="91" t="s">
        <v>23</v>
      </c>
      <c r="D86" s="111"/>
      <c r="E86" s="92"/>
      <c r="F86" s="92"/>
      <c r="G86" s="113"/>
      <c r="H86" s="102">
        <v>1</v>
      </c>
      <c r="I86" s="103">
        <f t="shared" si="7"/>
        <v>1607</v>
      </c>
      <c r="J86" s="95">
        <f t="shared" si="6"/>
        <v>0</v>
      </c>
      <c r="K86" s="115"/>
      <c r="L86" s="95">
        <f t="shared" si="8"/>
        <v>0</v>
      </c>
    </row>
    <row r="87" spans="1:12">
      <c r="A87" s="91"/>
      <c r="B87" s="91" t="e">
        <f>VLOOKUP(A87,'Liste sites et actions N2000'!$A$3:$B$92,2,FALSE)</f>
        <v>#N/A</v>
      </c>
      <c r="C87" s="91" t="s">
        <v>23</v>
      </c>
      <c r="D87" s="111"/>
      <c r="E87" s="92"/>
      <c r="F87" s="92"/>
      <c r="G87" s="113"/>
      <c r="H87" s="102">
        <v>1</v>
      </c>
      <c r="I87" s="103">
        <f t="shared" si="7"/>
        <v>1607</v>
      </c>
      <c r="J87" s="95">
        <f t="shared" si="6"/>
        <v>0</v>
      </c>
      <c r="K87" s="115"/>
      <c r="L87" s="95">
        <f t="shared" si="8"/>
        <v>0</v>
      </c>
    </row>
    <row r="88" spans="1:12">
      <c r="A88" s="91"/>
      <c r="B88" s="91" t="e">
        <f>VLOOKUP(A88,'Liste sites et actions N2000'!$A$3:$B$92,2,FALSE)</f>
        <v>#N/A</v>
      </c>
      <c r="C88" s="91" t="s">
        <v>23</v>
      </c>
      <c r="D88" s="111"/>
      <c r="E88" s="92"/>
      <c r="F88" s="92"/>
      <c r="G88" s="113"/>
      <c r="H88" s="102">
        <v>1</v>
      </c>
      <c r="I88" s="103">
        <f t="shared" si="7"/>
        <v>1607</v>
      </c>
      <c r="J88" s="95">
        <f t="shared" si="6"/>
        <v>0</v>
      </c>
      <c r="K88" s="115"/>
      <c r="L88" s="95">
        <f t="shared" si="8"/>
        <v>0</v>
      </c>
    </row>
    <row r="89" spans="1:12">
      <c r="A89" s="91"/>
      <c r="B89" s="91" t="e">
        <f>VLOOKUP(A89,'Liste sites et actions N2000'!$A$3:$B$92,2,FALSE)</f>
        <v>#N/A</v>
      </c>
      <c r="C89" s="91" t="s">
        <v>23</v>
      </c>
      <c r="D89" s="111"/>
      <c r="E89" s="92"/>
      <c r="F89" s="92"/>
      <c r="G89" s="113"/>
      <c r="H89" s="102">
        <v>1</v>
      </c>
      <c r="I89" s="103">
        <f t="shared" si="7"/>
        <v>1607</v>
      </c>
      <c r="J89" s="95">
        <f t="shared" si="6"/>
        <v>0</v>
      </c>
      <c r="K89" s="115"/>
      <c r="L89" s="95">
        <f t="shared" si="8"/>
        <v>0</v>
      </c>
    </row>
    <row r="90" spans="1:12">
      <c r="A90" s="91"/>
      <c r="B90" s="91" t="e">
        <f>VLOOKUP(A90,'Liste sites et actions N2000'!$A$3:$B$92,2,FALSE)</f>
        <v>#N/A</v>
      </c>
      <c r="C90" s="91" t="s">
        <v>23</v>
      </c>
      <c r="D90" s="111"/>
      <c r="E90" s="92"/>
      <c r="F90" s="92"/>
      <c r="G90" s="113"/>
      <c r="H90" s="102">
        <v>1</v>
      </c>
      <c r="I90" s="103">
        <f t="shared" si="7"/>
        <v>1607</v>
      </c>
      <c r="J90" s="95">
        <f t="shared" si="6"/>
        <v>0</v>
      </c>
      <c r="K90" s="115"/>
      <c r="L90" s="95">
        <f t="shared" si="8"/>
        <v>0</v>
      </c>
    </row>
    <row r="91" spans="1:12">
      <c r="A91" s="91"/>
      <c r="B91" s="91" t="e">
        <f>VLOOKUP(A91,'Liste sites et actions N2000'!$A$3:$B$92,2,FALSE)</f>
        <v>#N/A</v>
      </c>
      <c r="C91" s="91" t="s">
        <v>23</v>
      </c>
      <c r="D91" s="111"/>
      <c r="E91" s="92"/>
      <c r="F91" s="92"/>
      <c r="G91" s="113"/>
      <c r="H91" s="102">
        <v>1</v>
      </c>
      <c r="I91" s="103">
        <f t="shared" si="7"/>
        <v>1607</v>
      </c>
      <c r="J91" s="95">
        <f t="shared" si="6"/>
        <v>0</v>
      </c>
      <c r="K91" s="115"/>
      <c r="L91" s="95">
        <f t="shared" si="8"/>
        <v>0</v>
      </c>
    </row>
    <row r="92" spans="1:12">
      <c r="A92" s="91"/>
      <c r="B92" s="91" t="e">
        <f>VLOOKUP(A92,'Liste sites et actions N2000'!$A$3:$B$92,2,FALSE)</f>
        <v>#N/A</v>
      </c>
      <c r="C92" s="91" t="s">
        <v>23</v>
      </c>
      <c r="D92" s="111"/>
      <c r="E92" s="92"/>
      <c r="F92" s="92"/>
      <c r="G92" s="113"/>
      <c r="H92" s="102">
        <v>1</v>
      </c>
      <c r="I92" s="103">
        <f t="shared" si="7"/>
        <v>1607</v>
      </c>
      <c r="J92" s="95">
        <f t="shared" si="6"/>
        <v>0</v>
      </c>
      <c r="K92" s="115"/>
      <c r="L92" s="95">
        <f>J92*K92</f>
        <v>0</v>
      </c>
    </row>
    <row r="93" spans="1:12" ht="18.75" thickBot="1">
      <c r="A93" s="51"/>
      <c r="B93" s="51"/>
      <c r="C93" s="51"/>
      <c r="E93" s="104"/>
      <c r="F93" s="105"/>
      <c r="G93" s="105"/>
      <c r="H93" s="105"/>
      <c r="I93" s="105"/>
      <c r="J93" s="106"/>
      <c r="K93" s="107"/>
      <c r="L93" s="108"/>
    </row>
    <row r="94" spans="1:12" ht="18.75" thickTop="1">
      <c r="F94" s="105"/>
      <c r="G94" s="105"/>
      <c r="H94" s="105"/>
      <c r="I94" s="105"/>
      <c r="J94" s="383" t="s">
        <v>35</v>
      </c>
      <c r="K94" s="384"/>
      <c r="L94" s="116">
        <f>SUM(L79:L92)</f>
        <v>0</v>
      </c>
    </row>
    <row r="95" spans="1:12" ht="18">
      <c r="F95" s="105"/>
      <c r="G95" s="105"/>
      <c r="H95" s="105"/>
      <c r="I95" s="105"/>
      <c r="J95" s="106"/>
      <c r="K95" s="107"/>
      <c r="L95" s="136"/>
    </row>
    <row r="96" spans="1:12" ht="18">
      <c r="F96" s="105"/>
      <c r="G96" s="105"/>
      <c r="H96" s="105"/>
      <c r="I96" s="105"/>
      <c r="J96" s="106"/>
      <c r="K96" s="107"/>
      <c r="L96" s="136"/>
    </row>
    <row r="97" spans="1:12" ht="18">
      <c r="F97" s="105"/>
      <c r="G97" s="105"/>
      <c r="H97" s="105"/>
      <c r="I97" s="105"/>
      <c r="J97" s="106"/>
      <c r="K97" s="107"/>
      <c r="L97" s="136"/>
    </row>
    <row r="98" spans="1:12" ht="18">
      <c r="A98" s="370" t="s">
        <v>84</v>
      </c>
      <c r="B98" s="370"/>
      <c r="C98" s="370"/>
      <c r="D98" s="370"/>
      <c r="E98" s="370"/>
      <c r="F98" s="105"/>
      <c r="G98" s="105"/>
      <c r="H98" s="105"/>
      <c r="I98" s="105"/>
      <c r="J98" s="106"/>
      <c r="K98" s="107"/>
      <c r="L98" s="136"/>
    </row>
    <row r="99" spans="1:12" ht="31.5" customHeight="1">
      <c r="A99" s="368" t="s">
        <v>2522</v>
      </c>
      <c r="B99" s="369"/>
      <c r="C99" s="379" t="s">
        <v>11</v>
      </c>
      <c r="D99" s="9" t="s">
        <v>12</v>
      </c>
      <c r="E99" s="379" t="s">
        <v>13</v>
      </c>
      <c r="F99" s="368" t="s">
        <v>15</v>
      </c>
      <c r="G99" s="389"/>
      <c r="H99" s="369"/>
      <c r="I99" s="10" t="s">
        <v>16</v>
      </c>
      <c r="J99" s="11" t="s">
        <v>17</v>
      </c>
      <c r="K99" s="9" t="s">
        <v>72</v>
      </c>
      <c r="L99" s="133" t="s">
        <v>18</v>
      </c>
    </row>
    <row r="100" spans="1:12" ht="48" customHeight="1">
      <c r="A100" s="12" t="s">
        <v>86</v>
      </c>
      <c r="B100" s="12" t="s">
        <v>2523</v>
      </c>
      <c r="C100" s="380"/>
      <c r="D100" s="12" t="s">
        <v>54</v>
      </c>
      <c r="E100" s="380"/>
      <c r="F100" s="387" t="s">
        <v>75</v>
      </c>
      <c r="G100" s="388"/>
      <c r="H100" s="386"/>
      <c r="I100" s="13" t="s">
        <v>21</v>
      </c>
      <c r="J100" s="385" t="s">
        <v>22</v>
      </c>
      <c r="K100" s="386"/>
      <c r="L100" s="134"/>
    </row>
    <row r="101" spans="1:12" ht="51" customHeight="1">
      <c r="A101" s="91"/>
      <c r="B101" s="91" t="e">
        <f>VLOOKUP(A101,'Liste sites et actions N2000'!$A$3:$B$92,2,FALSE)</f>
        <v>#N/A</v>
      </c>
      <c r="C101" s="91" t="s">
        <v>23</v>
      </c>
      <c r="D101" s="91" t="s">
        <v>12</v>
      </c>
      <c r="E101" s="92"/>
      <c r="F101" s="390"/>
      <c r="G101" s="391"/>
      <c r="H101" s="392"/>
      <c r="I101" s="93"/>
      <c r="J101" s="94"/>
      <c r="K101" s="94"/>
      <c r="L101" s="95">
        <f t="shared" ref="L101:L114" si="9">SUM(I101:K101)</f>
        <v>0</v>
      </c>
    </row>
    <row r="102" spans="1:12">
      <c r="A102" s="91"/>
      <c r="B102" s="91" t="e">
        <f>VLOOKUP(A102,'Liste sites et actions N2000'!$A$3:$B$92,2,FALSE)</f>
        <v>#N/A</v>
      </c>
      <c r="C102" s="91" t="s">
        <v>23</v>
      </c>
      <c r="D102" s="91" t="s">
        <v>12</v>
      </c>
      <c r="E102" s="92"/>
      <c r="F102" s="390"/>
      <c r="G102" s="391"/>
      <c r="H102" s="392"/>
      <c r="I102" s="93"/>
      <c r="J102" s="94"/>
      <c r="K102" s="94"/>
      <c r="L102" s="95">
        <f t="shared" si="9"/>
        <v>0</v>
      </c>
    </row>
    <row r="103" spans="1:12" ht="25.5" customHeight="1">
      <c r="A103" s="91"/>
      <c r="B103" s="91" t="e">
        <f>VLOOKUP(A103,'Liste sites et actions N2000'!$A$3:$B$92,2,FALSE)</f>
        <v>#N/A</v>
      </c>
      <c r="C103" s="91" t="s">
        <v>23</v>
      </c>
      <c r="D103" s="91" t="s">
        <v>12</v>
      </c>
      <c r="E103" s="92"/>
      <c r="F103" s="390"/>
      <c r="G103" s="391"/>
      <c r="H103" s="392"/>
      <c r="I103" s="93"/>
      <c r="J103" s="94"/>
      <c r="K103" s="94"/>
      <c r="L103" s="95">
        <f t="shared" si="9"/>
        <v>0</v>
      </c>
    </row>
    <row r="104" spans="1:12">
      <c r="A104" s="91"/>
      <c r="B104" s="91" t="e">
        <f>VLOOKUP(A104,'Liste sites et actions N2000'!$A$3:$B$92,2,FALSE)</f>
        <v>#N/A</v>
      </c>
      <c r="C104" s="91" t="s">
        <v>23</v>
      </c>
      <c r="D104" s="91" t="s">
        <v>12</v>
      </c>
      <c r="E104" s="92"/>
      <c r="F104" s="390"/>
      <c r="G104" s="391"/>
      <c r="H104" s="392"/>
      <c r="I104" s="93"/>
      <c r="J104" s="94"/>
      <c r="K104" s="94"/>
      <c r="L104" s="95">
        <f t="shared" si="9"/>
        <v>0</v>
      </c>
    </row>
    <row r="105" spans="1:12">
      <c r="A105" s="91"/>
      <c r="B105" s="91" t="e">
        <f>VLOOKUP(A105,'Liste sites et actions N2000'!$A$3:$B$92,2,FALSE)</f>
        <v>#N/A</v>
      </c>
      <c r="C105" s="91" t="s">
        <v>23</v>
      </c>
      <c r="D105" s="91" t="s">
        <v>12</v>
      </c>
      <c r="E105" s="92"/>
      <c r="F105" s="390"/>
      <c r="G105" s="391"/>
      <c r="H105" s="392"/>
      <c r="I105" s="93"/>
      <c r="J105" s="94"/>
      <c r="K105" s="94"/>
      <c r="L105" s="95">
        <f t="shared" si="9"/>
        <v>0</v>
      </c>
    </row>
    <row r="106" spans="1:12">
      <c r="A106" s="91"/>
      <c r="B106" s="91" t="e">
        <f>VLOOKUP(A106,'Liste sites et actions N2000'!$A$3:$B$92,2,FALSE)</f>
        <v>#N/A</v>
      </c>
      <c r="C106" s="91" t="s">
        <v>23</v>
      </c>
      <c r="D106" s="91" t="s">
        <v>12</v>
      </c>
      <c r="E106" s="92"/>
      <c r="F106" s="390"/>
      <c r="G106" s="391"/>
      <c r="H106" s="392"/>
      <c r="I106" s="93"/>
      <c r="J106" s="94"/>
      <c r="K106" s="94"/>
      <c r="L106" s="95">
        <f t="shared" si="9"/>
        <v>0</v>
      </c>
    </row>
    <row r="107" spans="1:12" ht="41.45" customHeight="1">
      <c r="A107" s="91"/>
      <c r="B107" s="91" t="e">
        <f>VLOOKUP(A107,'Liste sites et actions N2000'!$A$3:$B$92,2,FALSE)</f>
        <v>#N/A</v>
      </c>
      <c r="C107" s="91" t="s">
        <v>23</v>
      </c>
      <c r="D107" s="91" t="s">
        <v>12</v>
      </c>
      <c r="E107" s="92"/>
      <c r="F107" s="390"/>
      <c r="G107" s="391"/>
      <c r="H107" s="392"/>
      <c r="I107" s="93"/>
      <c r="J107" s="94"/>
      <c r="K107" s="94"/>
      <c r="L107" s="95">
        <f t="shared" si="9"/>
        <v>0</v>
      </c>
    </row>
    <row r="108" spans="1:12">
      <c r="A108" s="91"/>
      <c r="B108" s="91" t="e">
        <f>VLOOKUP(A108,'Liste sites et actions N2000'!$A$3:$B$92,2,FALSE)</f>
        <v>#N/A</v>
      </c>
      <c r="C108" s="91" t="s">
        <v>23</v>
      </c>
      <c r="D108" s="91" t="s">
        <v>12</v>
      </c>
      <c r="E108" s="92"/>
      <c r="F108" s="390"/>
      <c r="G108" s="391"/>
      <c r="H108" s="392"/>
      <c r="I108" s="93"/>
      <c r="J108" s="94"/>
      <c r="K108" s="94"/>
      <c r="L108" s="95">
        <f t="shared" si="9"/>
        <v>0</v>
      </c>
    </row>
    <row r="109" spans="1:12">
      <c r="A109" s="91"/>
      <c r="B109" s="91" t="e">
        <f>VLOOKUP(A109,'Liste sites et actions N2000'!$A$3:$B$92,2,FALSE)</f>
        <v>#N/A</v>
      </c>
      <c r="C109" s="91" t="s">
        <v>23</v>
      </c>
      <c r="D109" s="91" t="s">
        <v>12</v>
      </c>
      <c r="E109" s="92"/>
      <c r="F109" s="390"/>
      <c r="G109" s="391"/>
      <c r="H109" s="392"/>
      <c r="I109" s="93"/>
      <c r="J109" s="94"/>
      <c r="K109" s="94"/>
      <c r="L109" s="95">
        <f t="shared" si="9"/>
        <v>0</v>
      </c>
    </row>
    <row r="110" spans="1:12">
      <c r="A110" s="91"/>
      <c r="B110" s="91" t="e">
        <f>VLOOKUP(A110,'Liste sites et actions N2000'!$A$3:$B$92,2,FALSE)</f>
        <v>#N/A</v>
      </c>
      <c r="C110" s="91" t="s">
        <v>23</v>
      </c>
      <c r="D110" s="91" t="s">
        <v>12</v>
      </c>
      <c r="E110" s="92"/>
      <c r="F110" s="390"/>
      <c r="G110" s="391"/>
      <c r="H110" s="392"/>
      <c r="I110" s="93"/>
      <c r="J110" s="94"/>
      <c r="K110" s="94"/>
      <c r="L110" s="95">
        <f t="shared" si="9"/>
        <v>0</v>
      </c>
    </row>
    <row r="111" spans="1:12">
      <c r="A111" s="91"/>
      <c r="B111" s="91" t="e">
        <f>VLOOKUP(A111,'Liste sites et actions N2000'!$A$3:$B$92,2,FALSE)</f>
        <v>#N/A</v>
      </c>
      <c r="C111" s="91" t="s">
        <v>23</v>
      </c>
      <c r="D111" s="91" t="s">
        <v>12</v>
      </c>
      <c r="E111" s="92"/>
      <c r="F111" s="390"/>
      <c r="G111" s="391"/>
      <c r="H111" s="392"/>
      <c r="I111" s="93"/>
      <c r="J111" s="94"/>
      <c r="K111" s="94"/>
      <c r="L111" s="95">
        <f t="shared" si="9"/>
        <v>0</v>
      </c>
    </row>
    <row r="112" spans="1:12">
      <c r="A112" s="91"/>
      <c r="B112" s="91" t="e">
        <f>VLOOKUP(A112,'Liste sites et actions N2000'!$A$3:$B$92,2,FALSE)</f>
        <v>#N/A</v>
      </c>
      <c r="C112" s="91" t="s">
        <v>23</v>
      </c>
      <c r="D112" s="91" t="s">
        <v>12</v>
      </c>
      <c r="E112" s="92"/>
      <c r="F112" s="390"/>
      <c r="G112" s="391"/>
      <c r="H112" s="392"/>
      <c r="I112" s="93"/>
      <c r="J112" s="94"/>
      <c r="K112" s="94"/>
      <c r="L112" s="95">
        <f t="shared" si="9"/>
        <v>0</v>
      </c>
    </row>
    <row r="113" spans="1:12">
      <c r="A113" s="91"/>
      <c r="B113" s="91" t="e">
        <f>VLOOKUP(A113,'Liste sites et actions N2000'!$A$3:$B$92,2,FALSE)</f>
        <v>#N/A</v>
      </c>
      <c r="C113" s="91" t="s">
        <v>23</v>
      </c>
      <c r="D113" s="91" t="s">
        <v>12</v>
      </c>
      <c r="E113" s="92"/>
      <c r="F113" s="390"/>
      <c r="G113" s="391"/>
      <c r="H113" s="392"/>
      <c r="I113" s="93"/>
      <c r="J113" s="94"/>
      <c r="K113" s="94"/>
      <c r="L113" s="95">
        <f t="shared" si="9"/>
        <v>0</v>
      </c>
    </row>
    <row r="114" spans="1:12" ht="15.75" thickBot="1">
      <c r="A114" s="91"/>
      <c r="B114" s="91" t="e">
        <f>VLOOKUP(A114,'Liste sites et actions N2000'!$A$3:$B$92,2,FALSE)</f>
        <v>#N/A</v>
      </c>
      <c r="C114" s="91" t="s">
        <v>23</v>
      </c>
      <c r="D114" s="91" t="s">
        <v>12</v>
      </c>
      <c r="E114" s="92"/>
      <c r="F114" s="390"/>
      <c r="G114" s="391"/>
      <c r="H114" s="392"/>
      <c r="I114" s="96"/>
      <c r="J114" s="97"/>
      <c r="K114" s="97"/>
      <c r="L114" s="98">
        <f t="shared" si="9"/>
        <v>0</v>
      </c>
    </row>
    <row r="115" spans="1:12" ht="18.75" thickTop="1">
      <c r="D115" s="14"/>
      <c r="E115" s="14"/>
      <c r="F115" s="14"/>
      <c r="G115" s="14"/>
      <c r="H115" s="14"/>
      <c r="I115" s="88">
        <f>SUM(I101:I114)</f>
        <v>0</v>
      </c>
      <c r="J115" s="89">
        <f>SUM(J101:J114)</f>
        <v>0</v>
      </c>
      <c r="K115" s="90">
        <f>SUM(K101:K114)</f>
        <v>0</v>
      </c>
      <c r="L115" s="117">
        <f t="shared" ref="L115" si="10">SUM(I115:K115)</f>
        <v>0</v>
      </c>
    </row>
    <row r="119" spans="1:12" ht="15.75" thickBot="1"/>
    <row r="120" spans="1:12">
      <c r="I120" s="373" t="s">
        <v>78</v>
      </c>
      <c r="J120" s="373"/>
      <c r="K120" s="373"/>
      <c r="L120" s="376">
        <f>L115+L94+L74+G53+L33</f>
        <v>0</v>
      </c>
    </row>
    <row r="121" spans="1:12">
      <c r="I121" s="374"/>
      <c r="J121" s="374"/>
      <c r="K121" s="374"/>
      <c r="L121" s="377"/>
    </row>
    <row r="122" spans="1:12" ht="15.75" thickBot="1">
      <c r="I122" s="375"/>
      <c r="J122" s="375"/>
      <c r="K122" s="375"/>
      <c r="L122" s="378"/>
    </row>
  </sheetData>
  <mergeCells count="70">
    <mergeCell ref="K57:K58"/>
    <mergeCell ref="G29:H29"/>
    <mergeCell ref="D57:D58"/>
    <mergeCell ref="F57:F58"/>
    <mergeCell ref="G30:H30"/>
    <mergeCell ref="G31:H31"/>
    <mergeCell ref="G32:H32"/>
    <mergeCell ref="A36:L36"/>
    <mergeCell ref="F37:F38"/>
    <mergeCell ref="A37:B37"/>
    <mergeCell ref="A57:B57"/>
    <mergeCell ref="C17:C18"/>
    <mergeCell ref="D6:G6"/>
    <mergeCell ref="E7:G7"/>
    <mergeCell ref="D9:G9"/>
    <mergeCell ref="E10:G10"/>
    <mergeCell ref="A12:L12"/>
    <mergeCell ref="A17:B17"/>
    <mergeCell ref="G17:H17"/>
    <mergeCell ref="G18:H18"/>
    <mergeCell ref="J18:K18"/>
    <mergeCell ref="L17:L18"/>
    <mergeCell ref="G25:H25"/>
    <mergeCell ref="G26:H26"/>
    <mergeCell ref="G27:H27"/>
    <mergeCell ref="G28:H28"/>
    <mergeCell ref="E17:E18"/>
    <mergeCell ref="G19:H19"/>
    <mergeCell ref="G20:H20"/>
    <mergeCell ref="G21:H21"/>
    <mergeCell ref="G22:H22"/>
    <mergeCell ref="G23:H23"/>
    <mergeCell ref="G24:H24"/>
    <mergeCell ref="J74:K74"/>
    <mergeCell ref="F101:H101"/>
    <mergeCell ref="F114:H114"/>
    <mergeCell ref="F113:H113"/>
    <mergeCell ref="F112:H112"/>
    <mergeCell ref="F111:H111"/>
    <mergeCell ref="F109:H109"/>
    <mergeCell ref="F110:H110"/>
    <mergeCell ref="F108:H108"/>
    <mergeCell ref="F107:H107"/>
    <mergeCell ref="F106:H106"/>
    <mergeCell ref="F105:H105"/>
    <mergeCell ref="F104:H104"/>
    <mergeCell ref="F103:H103"/>
    <mergeCell ref="F102:H102"/>
    <mergeCell ref="F77:F78"/>
    <mergeCell ref="I120:K122"/>
    <mergeCell ref="L120:L122"/>
    <mergeCell ref="E37:E38"/>
    <mergeCell ref="C37:C38"/>
    <mergeCell ref="D37:D38"/>
    <mergeCell ref="G37:G38"/>
    <mergeCell ref="K77:K78"/>
    <mergeCell ref="J94:K94"/>
    <mergeCell ref="J100:K100"/>
    <mergeCell ref="F100:H100"/>
    <mergeCell ref="F99:H99"/>
    <mergeCell ref="C77:C78"/>
    <mergeCell ref="D77:D78"/>
    <mergeCell ref="E77:E78"/>
    <mergeCell ref="C99:C100"/>
    <mergeCell ref="E99:E100"/>
    <mergeCell ref="A77:B77"/>
    <mergeCell ref="A99:B99"/>
    <mergeCell ref="A98:E98"/>
    <mergeCell ref="E57:E58"/>
    <mergeCell ref="C57:C58"/>
  </mergeCells>
  <conditionalFormatting sqref="I19:I32">
    <cfRule type="expression" dxfId="7" priority="11" stopIfTrue="1">
      <formula>ISBLANK(J19)</formula>
    </cfRule>
  </conditionalFormatting>
  <conditionalFormatting sqref="I101:I114">
    <cfRule type="expression" dxfId="6" priority="8" stopIfTrue="1">
      <formula>ISBLANK(J101)</formula>
    </cfRule>
  </conditionalFormatting>
  <conditionalFormatting sqref="J19:J32">
    <cfRule type="expression" dxfId="5" priority="10" stopIfTrue="1">
      <formula>ISBLANK(I19)</formula>
    </cfRule>
  </conditionalFormatting>
  <conditionalFormatting sqref="J101:J114">
    <cfRule type="expression" dxfId="4" priority="7" stopIfTrue="1">
      <formula>ISBLANK(I101)</formula>
    </cfRule>
  </conditionalFormatting>
  <conditionalFormatting sqref="K19:K32">
    <cfRule type="expression" dxfId="3" priority="12" stopIfTrue="1">
      <formula>ISBLANK(I19)</formula>
    </cfRule>
  </conditionalFormatting>
  <conditionalFormatting sqref="K101:K114">
    <cfRule type="expression" dxfId="2" priority="9" stopIfTrue="1">
      <formula>ISBLANK(I101)</formula>
    </cfRule>
  </conditionalFormatting>
  <conditionalFormatting sqref="M19:M32">
    <cfRule type="expression" dxfId="1" priority="3" stopIfTrue="1">
      <formula>ISBLANK(K19)</formula>
    </cfRule>
  </conditionalFormatting>
  <conditionalFormatting sqref="M59:M72">
    <cfRule type="expression" dxfId="0" priority="1" stopIfTrue="1">
      <formula>ISBLANK(K59)</formula>
    </cfRule>
  </conditionalFormatting>
  <dataValidations count="10">
    <dataValidation type="decimal" operator="greaterThanOrEqual" allowBlank="1" showInputMessage="1" showErrorMessage="1" error="Pour une seule dépense, renseigner SOIT le montant présenté HT en colonne &quot;F&quot; SOIT les montants présentés HT et TVA si la TVA est récupérée (totalement ou partiellement) en colonnes &quot;G&quot; et &quot;H&quot;" sqref="I23:I24 I19 I105:I106 I101" xr:uid="{2D762F13-34DD-4D9F-B7FB-36FCD8F6C1B0}">
      <formula1>ISBLANK(J19)</formula1>
    </dataValidation>
    <dataValidation type="decimal" operator="greaterThan" allowBlank="1" showInputMessage="1" showErrorMessage="1" sqref="K59:K72 K79:K92" xr:uid="{B12F3B99-1DCB-4C6A-B3FF-DAD94398BC83}">
      <formula1>0</formula1>
    </dataValidation>
    <dataValidation type="decimal" allowBlank="1" showInputMessage="1" showErrorMessage="1" errorTitle="Format invalide" error="Vous devez renseigner une valeur numériqe." sqref="J59:J72 J79:J92" xr:uid="{D69A638F-D186-48C4-B0D1-639DC96BCBBE}">
      <formula1>0</formula1>
      <formula2>10000000</formula2>
    </dataValidation>
    <dataValidation operator="greaterThan" allowBlank="1" showInputMessage="1" showErrorMessage="1" sqref="L59:L72 L79:L92" xr:uid="{D39F1CC5-381C-4DC1-B3E2-BD4AD9871AEE}"/>
    <dataValidation type="custom" operator="greaterThanOrEqual" allowBlank="1" showInputMessage="1" showErrorMessage="1" error="Pour une seule dépense, renseigner SOIT le montant présenté HT en colonne &quot;F&quot; SOIT les montants présentés HT et TVA si la TVA est récupérée (totalement ou partiellement) en colonnes &quot;G&quot; et &quot;H&quot;" sqref="I20:I22 I25:I32 I102:I104 I107:I114" xr:uid="{5522E1FB-0416-43EB-B8C7-8B261AD54900}">
      <formula1>ISBLANK(J20)</formula1>
    </dataValidation>
    <dataValidation type="decimal" operator="greaterThanOrEqual" allowBlank="1" showInputMessage="1" showErrorMessage="1" error="Pour une seule dépense, renseigner SOIT le montant présenté HT en colonne &quot;F&quot; SOIT les montants présentés HT et TVA si la TVA est récupérée (totalement ou partiellement) en colonnes &quot;G&quot; et &quot;H&quot;" sqref="K19:K32 K101:K114" xr:uid="{596C30FB-9BA1-4FDD-B6AF-173E549A10AD}">
      <formula1>ISBLANK(I19)</formula1>
    </dataValidation>
    <dataValidation type="decimal" operator="greaterThanOrEqual" allowBlank="1" showInputMessage="1" showErrorMessage="1" error="Pour une seule dépense, renseigner SOIT le montant présenté HT en colonne &quot;F&quot; SOIT les montants présentés HT et TVA si la TVA est récupérée (totalement ou partiellement) en colonnes &quot;G&quot; et &quot;H&quot;" sqref="J19:J32 J101:J114" xr:uid="{F7D850A0-E8BA-493F-8B23-061BB853047A}">
      <formula1>ISBLANK(I19)</formula1>
    </dataValidation>
    <dataValidation type="list" allowBlank="1" showInputMessage="1" showErrorMessage="1" sqref="D102:D114 D19:D32" xr:uid="{C919366E-FF31-4920-86C9-7FA0A920C656}">
      <formula1>"Travaux en prestation ou sous-traitance (par action),Achat de matériaux et fournitures (par action),Location d’engins"</formula1>
    </dataValidation>
    <dataValidation type="list" allowBlank="1" showInputMessage="1" showErrorMessage="1" sqref="D101" xr:uid="{FD9F1AE6-49C9-438F-ACF8-97C0C76E6688}">
      <formula1>"Frais professionnels,Frais de structures,Autres (à préciser)"</formula1>
    </dataValidation>
    <dataValidation type="whole" allowBlank="1" showInputMessage="1" showErrorMessage="1" sqref="M19:M32 M59:M72" xr:uid="{C3C55BDE-06D9-4B8F-8303-68CB749D551D}">
      <formula1>2024</formula1>
      <formula2>2028</formula2>
    </dataValidation>
  </dataValidations>
  <pageMargins left="0.7" right="0.7" top="0.75" bottom="0.75" header="0.3" footer="0.3"/>
  <pageSetup paperSize="9" scale="22"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F015F7B2-D1E8-475B-A4D2-4503E68D52AD}">
          <x14:formula1>
            <xm:f>'Liste sites et actions N2000'!$D$3:$D$51</xm:f>
          </x14:formula1>
          <xm:sqref>C19:C32 C79:C92 C101:C114 C59:C72</xm:sqref>
        </x14:dataValidation>
        <x14:dataValidation type="list" allowBlank="1" showInputMessage="1" showErrorMessage="1" xr:uid="{CBD7C922-FF19-48DC-9EAD-FF4254B91A8E}">
          <x14:formula1>
            <xm:f>'Liste sites et actions N2000'!$D$56:$D$61</xm:f>
          </x14:formula1>
          <xm:sqref>C39:C52</xm:sqref>
        </x14:dataValidation>
        <x14:dataValidation type="list" allowBlank="1" showInputMessage="1" showErrorMessage="1" xr:uid="{496E8ADF-513B-4408-8023-76A7E3B5D8C7}">
          <x14:formula1>
            <xm:f>'Liste sites et actions N2000'!$A$3:$A$93</xm:f>
          </x14:formula1>
          <xm:sqref>A19:A32 A39:A52 A59:A72 A79:A92 A101:A114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23EF9-1DE0-4C72-976E-FA951878B012}">
  <sheetPr>
    <tabColor rgb="FF92D050"/>
  </sheetPr>
  <dimension ref="A1:G30"/>
  <sheetViews>
    <sheetView workbookViewId="0">
      <selection activeCell="C27" sqref="C27"/>
    </sheetView>
  </sheetViews>
  <sheetFormatPr baseColWidth="10" defaultColWidth="11.42578125" defaultRowHeight="15"/>
  <cols>
    <col min="1" max="1" width="55.28515625" style="31" customWidth="1"/>
    <col min="2" max="2" width="30.140625" style="31" customWidth="1"/>
    <col min="3" max="3" width="63.85546875" style="31" customWidth="1"/>
    <col min="4" max="16384" width="11.42578125" style="31"/>
  </cols>
  <sheetData>
    <row r="1" spans="1:7">
      <c r="A1" s="39"/>
      <c r="B1" s="39"/>
      <c r="C1" s="39"/>
      <c r="D1" s="39"/>
      <c r="E1" s="39"/>
      <c r="F1" s="39"/>
      <c r="G1" s="39"/>
    </row>
    <row r="2" spans="1:7" ht="26.25">
      <c r="A2" s="18" t="s">
        <v>36</v>
      </c>
      <c r="B2" s="18"/>
      <c r="C2" s="18"/>
      <c r="D2" s="18"/>
      <c r="E2" s="18"/>
      <c r="F2" s="18"/>
      <c r="G2" s="39"/>
    </row>
    <row r="3" spans="1:7">
      <c r="A3" s="19" t="str">
        <f>'Dépenses prév.'!D3</f>
        <v>Version 1.2 du 15 décembre 2025</v>
      </c>
      <c r="B3" s="40"/>
      <c r="C3" s="40"/>
      <c r="D3" s="40"/>
      <c r="E3" s="41"/>
      <c r="F3" s="41"/>
      <c r="G3" s="41"/>
    </row>
    <row r="4" spans="1:7" ht="15.75">
      <c r="A4" s="42"/>
      <c r="B4" s="20"/>
      <c r="C4" s="20"/>
      <c r="D4" s="20"/>
      <c r="E4" s="20"/>
      <c r="F4" s="20"/>
      <c r="G4" s="39"/>
    </row>
    <row r="5" spans="1:7" ht="15.75">
      <c r="A5" s="405" t="s">
        <v>6</v>
      </c>
      <c r="B5" s="406"/>
      <c r="C5" s="406"/>
      <c r="D5" s="43"/>
      <c r="E5" s="41"/>
      <c r="F5" s="41"/>
      <c r="G5" s="44"/>
    </row>
    <row r="6" spans="1:7">
      <c r="A6" s="21" t="s">
        <v>7</v>
      </c>
      <c r="B6" s="407">
        <f>'Dépenses prév.'!E7</f>
        <v>0</v>
      </c>
      <c r="C6" s="408"/>
      <c r="D6" s="43"/>
      <c r="E6" s="41"/>
      <c r="F6" s="41"/>
      <c r="G6" s="23"/>
    </row>
    <row r="7" spans="1:7">
      <c r="A7" s="22"/>
      <c r="B7" s="45"/>
      <c r="C7" s="43"/>
      <c r="D7" s="23"/>
      <c r="E7" s="41"/>
      <c r="F7" s="41"/>
      <c r="G7" s="23"/>
    </row>
    <row r="8" spans="1:7" ht="15.75">
      <c r="A8" s="405" t="s">
        <v>8</v>
      </c>
      <c r="B8" s="406"/>
      <c r="C8" s="406"/>
      <c r="D8" s="43"/>
      <c r="E8" s="41"/>
      <c r="F8" s="41"/>
      <c r="G8" s="23"/>
    </row>
    <row r="9" spans="1:7">
      <c r="A9" s="24" t="s">
        <v>9</v>
      </c>
      <c r="B9" s="407">
        <f>'Dépenses prév.'!E10</f>
        <v>0</v>
      </c>
      <c r="C9" s="408"/>
      <c r="D9" s="43"/>
      <c r="E9" s="41"/>
      <c r="F9" s="41"/>
      <c r="G9" s="41"/>
    </row>
    <row r="10" spans="1:7">
      <c r="A10" s="46"/>
      <c r="B10" s="25"/>
      <c r="C10" s="25"/>
      <c r="D10" s="25"/>
      <c r="E10" s="25"/>
      <c r="F10" s="25"/>
      <c r="G10" s="39"/>
    </row>
    <row r="11" spans="1:7" ht="18">
      <c r="A11" s="51" t="s">
        <v>37</v>
      </c>
      <c r="B11" s="23"/>
      <c r="C11" s="7"/>
      <c r="D11" s="47"/>
      <c r="E11" s="47"/>
      <c r="F11" s="47"/>
      <c r="G11" s="47"/>
    </row>
    <row r="12" spans="1:7">
      <c r="A12" s="39"/>
      <c r="B12" s="39"/>
      <c r="C12" s="39"/>
      <c r="D12" s="39"/>
      <c r="E12" s="39"/>
      <c r="F12" s="39"/>
      <c r="G12" s="39"/>
    </row>
    <row r="13" spans="1:7" ht="15.75">
      <c r="A13" s="76" t="s">
        <v>38</v>
      </c>
      <c r="B13" s="77" t="s">
        <v>39</v>
      </c>
      <c r="C13" s="48"/>
      <c r="D13" s="48"/>
      <c r="E13" s="48"/>
      <c r="F13" s="48"/>
      <c r="G13" s="48"/>
    </row>
    <row r="14" spans="1:7">
      <c r="A14" s="74" t="s">
        <v>40</v>
      </c>
      <c r="B14" s="75">
        <v>1</v>
      </c>
      <c r="C14" s="41"/>
      <c r="D14" s="41"/>
      <c r="E14" s="41"/>
      <c r="F14" s="41"/>
      <c r="G14" s="41"/>
    </row>
    <row r="15" spans="1:7">
      <c r="A15" s="49" t="s">
        <v>59</v>
      </c>
      <c r="B15" s="36">
        <v>0.8</v>
      </c>
      <c r="C15" s="50"/>
      <c r="D15" s="41"/>
      <c r="E15" s="41"/>
      <c r="F15" s="41"/>
      <c r="G15" s="41"/>
    </row>
    <row r="16" spans="1:7">
      <c r="A16" s="41"/>
      <c r="B16" s="41"/>
      <c r="C16" s="41"/>
      <c r="D16" s="41"/>
      <c r="E16" s="41"/>
      <c r="F16" s="41"/>
      <c r="G16" s="41"/>
    </row>
    <row r="17" spans="1:7" ht="18">
      <c r="A17" s="51" t="s">
        <v>41</v>
      </c>
      <c r="B17" s="7"/>
      <c r="C17" s="7"/>
      <c r="D17" s="47"/>
      <c r="E17" s="47"/>
      <c r="F17" s="47"/>
      <c r="G17" s="47"/>
    </row>
    <row r="18" spans="1:7">
      <c r="A18" s="39"/>
      <c r="B18" s="39"/>
      <c r="C18" s="39"/>
      <c r="D18" s="39"/>
      <c r="E18" s="39"/>
      <c r="F18" s="39"/>
      <c r="G18" s="39"/>
    </row>
    <row r="19" spans="1:7" ht="38.1" customHeight="1">
      <c r="A19" s="52" t="s">
        <v>66</v>
      </c>
      <c r="B19" s="126"/>
      <c r="C19" s="127" t="s">
        <v>67</v>
      </c>
      <c r="D19" s="35"/>
      <c r="E19" s="26"/>
      <c r="F19" s="26"/>
      <c r="G19" s="26"/>
    </row>
    <row r="20" spans="1:7">
      <c r="A20" s="53"/>
      <c r="B20" s="54"/>
      <c r="C20" s="39"/>
      <c r="D20" s="39"/>
      <c r="E20" s="39"/>
      <c r="F20" s="39"/>
      <c r="G20" s="39"/>
    </row>
    <row r="21" spans="1:7">
      <c r="A21" s="53"/>
      <c r="B21" s="27"/>
      <c r="C21" s="55"/>
      <c r="D21" s="39"/>
      <c r="E21" s="39"/>
      <c r="F21" s="39"/>
      <c r="G21" s="39"/>
    </row>
    <row r="22" spans="1:7" ht="29.25" customHeight="1">
      <c r="A22" s="121" t="s">
        <v>43</v>
      </c>
      <c r="B22" s="120">
        <f>'Dépenses prév.'!L120</f>
        <v>0</v>
      </c>
      <c r="C22" s="56"/>
      <c r="D22" s="57"/>
      <c r="E22" s="57"/>
      <c r="F22" s="57"/>
      <c r="G22" s="57"/>
    </row>
    <row r="23" spans="1:7">
      <c r="A23" s="39"/>
      <c r="B23" s="39"/>
      <c r="C23" s="39"/>
      <c r="D23" s="39"/>
      <c r="E23" s="39"/>
      <c r="F23" s="39"/>
      <c r="G23" s="39"/>
    </row>
    <row r="24" spans="1:7">
      <c r="C24" s="39"/>
      <c r="D24" s="39"/>
      <c r="E24" s="39"/>
      <c r="F24" s="39"/>
      <c r="G24" s="39"/>
    </row>
    <row r="25" spans="1:7">
      <c r="A25" s="34" t="s">
        <v>69</v>
      </c>
      <c r="B25" s="58">
        <f>ROUNDDOWN(B28*0.8,2)</f>
        <v>0</v>
      </c>
      <c r="C25" s="59"/>
      <c r="D25" s="404"/>
      <c r="E25" s="404"/>
      <c r="F25" s="404"/>
      <c r="G25" s="404"/>
    </row>
    <row r="26" spans="1:7">
      <c r="A26" s="60" t="s">
        <v>70</v>
      </c>
      <c r="B26" s="58">
        <f>B28-B25-B27</f>
        <v>0</v>
      </c>
      <c r="C26" s="39"/>
      <c r="D26" s="402"/>
      <c r="E26" s="402"/>
      <c r="F26" s="402"/>
      <c r="G26" s="402"/>
    </row>
    <row r="27" spans="1:7" ht="15.75" thickBot="1">
      <c r="A27" s="122" t="s">
        <v>71</v>
      </c>
      <c r="B27" s="123"/>
      <c r="C27" s="39"/>
      <c r="D27" s="403"/>
      <c r="E27" s="403"/>
      <c r="F27" s="403"/>
      <c r="G27" s="403"/>
    </row>
    <row r="28" spans="1:7" ht="16.5" thickTop="1">
      <c r="A28" s="124" t="s">
        <v>44</v>
      </c>
      <c r="B28" s="125">
        <f>B22*B19</f>
        <v>0</v>
      </c>
      <c r="C28" s="39"/>
      <c r="D28" s="38"/>
      <c r="E28" s="38"/>
      <c r="F28" s="38"/>
      <c r="G28" s="38"/>
    </row>
    <row r="29" spans="1:7" ht="15.75" thickBot="1">
      <c r="A29" s="128" t="s">
        <v>45</v>
      </c>
      <c r="B29" s="129">
        <f>B22-B25-B26-B27</f>
        <v>0</v>
      </c>
      <c r="C29" s="39"/>
      <c r="D29" s="404"/>
      <c r="E29" s="404"/>
      <c r="F29" s="404"/>
      <c r="G29" s="404"/>
    </row>
    <row r="30" spans="1:7" ht="33.6" customHeight="1" thickTop="1">
      <c r="A30" s="130" t="s">
        <v>68</v>
      </c>
      <c r="B30" s="131">
        <f>B28+B29</f>
        <v>0</v>
      </c>
      <c r="C30" s="39"/>
      <c r="D30" s="39"/>
      <c r="E30" s="39"/>
      <c r="F30" s="39"/>
      <c r="G30" s="39"/>
    </row>
  </sheetData>
  <mergeCells count="8">
    <mergeCell ref="D26:G26"/>
    <mergeCell ref="D27:G27"/>
    <mergeCell ref="D29:G29"/>
    <mergeCell ref="A5:C5"/>
    <mergeCell ref="B6:C6"/>
    <mergeCell ref="A8:C8"/>
    <mergeCell ref="B9:C9"/>
    <mergeCell ref="D25:G25"/>
  </mergeCells>
  <dataValidations count="2">
    <dataValidation type="textLength" operator="lessThanOrEqual" allowBlank="1" showInputMessage="1" showErrorMessage="1" error="Le libellé de l'opération ne doit pas dépasser 96 caractères" sqref="B9:C9" xr:uid="{A63399B6-5184-4E71-B573-C7D3B14F7EE4}">
      <formula1>96</formula1>
    </dataValidation>
    <dataValidation type="list" allowBlank="1" showInputMessage="1" showErrorMessage="1" sqref="B21" xr:uid="{4696A688-74A7-45FD-A896-FA45C948B206}"/>
  </dataValidations>
  <pageMargins left="0.7" right="0.7" top="0.75" bottom="0.75" header="0.3" footer="0.3"/>
  <ignoredErrors>
    <ignoredError sqref="B6 B9" unlocked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E82F0-DD25-4FA0-99DC-E83123FED535}">
  <sheetPr>
    <tabColor rgb="FF92D050"/>
  </sheetPr>
  <dimension ref="A1:I7"/>
  <sheetViews>
    <sheetView workbookViewId="0">
      <selection activeCell="B23" sqref="B23"/>
    </sheetView>
  </sheetViews>
  <sheetFormatPr baseColWidth="10" defaultColWidth="11.42578125" defaultRowHeight="15"/>
  <cols>
    <col min="1" max="1" width="39.140625" customWidth="1"/>
    <col min="2" max="2" width="31" customWidth="1"/>
    <col min="3" max="3" width="2.7109375" customWidth="1"/>
    <col min="4" max="4" width="31" customWidth="1"/>
    <col min="5" max="5" width="27.140625" customWidth="1"/>
  </cols>
  <sheetData>
    <row r="1" spans="1:9" ht="42.75" customHeight="1" thickBot="1">
      <c r="A1" s="17" t="s">
        <v>46</v>
      </c>
    </row>
    <row r="2" spans="1:9" ht="27" customHeight="1">
      <c r="A2" s="80" t="s">
        <v>56</v>
      </c>
      <c r="B2" s="81" t="s">
        <v>47</v>
      </c>
      <c r="D2" s="80" t="s">
        <v>57</v>
      </c>
      <c r="E2" s="81" t="s">
        <v>48</v>
      </c>
      <c r="F2" s="33"/>
      <c r="G2" s="409" t="s">
        <v>55</v>
      </c>
      <c r="H2" s="410"/>
      <c r="I2" s="410"/>
    </row>
    <row r="3" spans="1:9" ht="31.5" customHeight="1">
      <c r="A3" s="82" t="s">
        <v>62</v>
      </c>
      <c r="B3" s="83">
        <f>'Dépenses prév.'!L33</f>
        <v>0</v>
      </c>
      <c r="D3" s="82" t="s">
        <v>61</v>
      </c>
      <c r="E3" s="83">
        <f>Calcul!B25+Calcul!B26</f>
        <v>0</v>
      </c>
      <c r="F3" s="33"/>
      <c r="G3" s="410"/>
      <c r="H3" s="410"/>
      <c r="I3" s="410"/>
    </row>
    <row r="4" spans="1:9" ht="21.75" customHeight="1">
      <c r="A4" s="82" t="s">
        <v>49</v>
      </c>
      <c r="B4" s="83">
        <f>'Dépenses prév.'!L74+'Dépenses prév.'!L94</f>
        <v>0</v>
      </c>
      <c r="D4" s="82" t="s">
        <v>50</v>
      </c>
      <c r="E4" s="83">
        <f>Calcul!B27</f>
        <v>0</v>
      </c>
      <c r="F4" s="33"/>
      <c r="G4" s="410"/>
      <c r="H4" s="410"/>
      <c r="I4" s="410"/>
    </row>
    <row r="5" spans="1:9" ht="64.5" customHeight="1" thickBot="1">
      <c r="A5" s="84" t="s">
        <v>79</v>
      </c>
      <c r="B5" s="85">
        <f>'Dépenses prév.'!G53+'Dépenses prév.'!L115</f>
        <v>0</v>
      </c>
      <c r="D5" s="84" t="s">
        <v>45</v>
      </c>
      <c r="E5" s="85">
        <f>Calcul!B29</f>
        <v>0</v>
      </c>
      <c r="F5" s="33"/>
      <c r="G5" s="410"/>
      <c r="H5" s="410"/>
      <c r="I5" s="410"/>
    </row>
    <row r="6" spans="1:9" ht="35.1" customHeight="1" thickTop="1" thickBot="1">
      <c r="A6" s="86" t="s">
        <v>60</v>
      </c>
      <c r="B6" s="87">
        <f>B3+B4+B5</f>
        <v>0</v>
      </c>
      <c r="C6" s="79"/>
      <c r="D6" s="86" t="s">
        <v>51</v>
      </c>
      <c r="E6" s="87">
        <f>E3+E4+E5</f>
        <v>0</v>
      </c>
      <c r="F6" s="33"/>
      <c r="G6" s="410"/>
      <c r="H6" s="410"/>
      <c r="I6" s="410"/>
    </row>
    <row r="7" spans="1:9" ht="19.7" customHeight="1"/>
  </sheetData>
  <mergeCells count="1">
    <mergeCell ref="G2:I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93938-448B-459F-96AB-3C6B0FD7BF51}">
  <dimension ref="A1:M973"/>
  <sheetViews>
    <sheetView topLeftCell="A75" zoomScaleNormal="100" workbookViewId="0">
      <selection activeCell="B103" sqref="B103"/>
    </sheetView>
  </sheetViews>
  <sheetFormatPr baseColWidth="10" defaultColWidth="11.42578125" defaultRowHeight="15"/>
  <cols>
    <col min="1" max="1" width="16.28515625" customWidth="1"/>
    <col min="2" max="2" width="79.140625" customWidth="1"/>
    <col min="3" max="3" width="20.42578125" style="31" customWidth="1"/>
    <col min="4" max="4" width="24.85546875" customWidth="1"/>
    <col min="5" max="5" width="102.7109375" customWidth="1"/>
    <col min="9" max="9" width="29.5703125" customWidth="1"/>
    <col min="12" max="12" width="24.28515625" customWidth="1"/>
    <col min="13" max="13" width="17.85546875" customWidth="1"/>
  </cols>
  <sheetData>
    <row r="1" spans="1:13" ht="15.75">
      <c r="A1" s="135" t="s">
        <v>73</v>
      </c>
      <c r="B1" s="135"/>
      <c r="C1" s="28"/>
      <c r="D1" s="135" t="s">
        <v>52</v>
      </c>
      <c r="E1" s="135"/>
      <c r="F1" s="28"/>
      <c r="G1" s="30" t="s">
        <v>42</v>
      </c>
      <c r="H1" s="28"/>
      <c r="I1" t="s">
        <v>370</v>
      </c>
      <c r="J1" t="s">
        <v>369</v>
      </c>
      <c r="K1" s="30"/>
      <c r="L1" s="135" t="s">
        <v>2504</v>
      </c>
      <c r="M1" s="135" t="s">
        <v>2514</v>
      </c>
    </row>
    <row r="2" spans="1:13">
      <c r="A2" s="29"/>
      <c r="B2" s="140"/>
      <c r="C2" s="30"/>
      <c r="D2" s="29"/>
      <c r="E2" s="29"/>
      <c r="F2" s="30"/>
      <c r="G2" s="30" t="s">
        <v>53</v>
      </c>
      <c r="H2" s="30"/>
      <c r="I2" s="144"/>
      <c r="J2" s="144"/>
      <c r="K2" s="30"/>
      <c r="L2" s="30" t="s">
        <v>2505</v>
      </c>
      <c r="M2" t="s">
        <v>2517</v>
      </c>
    </row>
    <row r="3" spans="1:13" ht="30">
      <c r="A3" s="281" t="s">
        <v>93</v>
      </c>
      <c r="B3" s="140" t="s">
        <v>94</v>
      </c>
      <c r="C3" s="30"/>
      <c r="D3" s="29" t="s">
        <v>272</v>
      </c>
      <c r="E3" s="29" t="s">
        <v>273</v>
      </c>
      <c r="F3" s="30"/>
      <c r="G3" s="30"/>
      <c r="H3" s="30"/>
      <c r="I3" s="144" t="s">
        <v>371</v>
      </c>
      <c r="J3" s="144">
        <v>14001</v>
      </c>
      <c r="K3" s="30"/>
      <c r="L3" s="30" t="s">
        <v>2508</v>
      </c>
      <c r="M3" t="s">
        <v>2516</v>
      </c>
    </row>
    <row r="4" spans="1:13">
      <c r="A4" s="281" t="s">
        <v>95</v>
      </c>
      <c r="B4" s="140" t="s">
        <v>96</v>
      </c>
      <c r="C4" s="30"/>
      <c r="D4" s="29" t="s">
        <v>274</v>
      </c>
      <c r="E4" s="29" t="s">
        <v>275</v>
      </c>
      <c r="F4" s="29"/>
      <c r="G4" s="30"/>
      <c r="H4" s="30"/>
      <c r="I4" s="144" t="s">
        <v>1338</v>
      </c>
      <c r="J4" s="144">
        <v>27001</v>
      </c>
      <c r="K4" s="30"/>
      <c r="L4" s="30" t="s">
        <v>2507</v>
      </c>
      <c r="M4" t="s">
        <v>2515</v>
      </c>
    </row>
    <row r="5" spans="1:13">
      <c r="A5" s="281" t="s">
        <v>97</v>
      </c>
      <c r="B5" s="140" t="s">
        <v>98</v>
      </c>
      <c r="C5" s="30"/>
      <c r="D5" s="29" t="s">
        <v>276</v>
      </c>
      <c r="E5" s="29" t="s">
        <v>277</v>
      </c>
      <c r="F5" s="30"/>
      <c r="G5" s="30"/>
      <c r="H5" s="30"/>
      <c r="I5" s="144" t="s">
        <v>632</v>
      </c>
      <c r="J5" s="144">
        <v>27003</v>
      </c>
      <c r="K5" s="30"/>
      <c r="L5" s="30" t="s">
        <v>2506</v>
      </c>
    </row>
    <row r="6" spans="1:13">
      <c r="A6" s="281" t="s">
        <v>99</v>
      </c>
      <c r="B6" s="140" t="s">
        <v>100</v>
      </c>
      <c r="C6" s="30"/>
      <c r="D6" s="29" t="s">
        <v>278</v>
      </c>
      <c r="E6" s="29" t="s">
        <v>279</v>
      </c>
      <c r="F6" s="30"/>
      <c r="G6" s="30"/>
      <c r="H6" s="30"/>
      <c r="I6" s="144" t="s">
        <v>1049</v>
      </c>
      <c r="J6" s="144">
        <v>50003</v>
      </c>
      <c r="K6" s="30"/>
      <c r="L6" s="30"/>
    </row>
    <row r="7" spans="1:13">
      <c r="A7" s="281" t="s">
        <v>101</v>
      </c>
      <c r="B7" s="140" t="s">
        <v>102</v>
      </c>
      <c r="C7" s="30"/>
      <c r="D7" s="29" t="s">
        <v>280</v>
      </c>
      <c r="E7" s="29" t="s">
        <v>281</v>
      </c>
      <c r="F7" s="30"/>
      <c r="G7" s="30"/>
      <c r="H7" s="30"/>
      <c r="I7" s="144" t="s">
        <v>809</v>
      </c>
      <c r="J7" s="144">
        <v>27005</v>
      </c>
      <c r="K7" s="30"/>
      <c r="L7" s="30"/>
    </row>
    <row r="8" spans="1:13">
      <c r="A8" s="281" t="s">
        <v>103</v>
      </c>
      <c r="B8" s="140" t="s">
        <v>104</v>
      </c>
      <c r="C8" s="30"/>
      <c r="D8" s="29" t="s">
        <v>282</v>
      </c>
      <c r="E8" s="29" t="s">
        <v>283</v>
      </c>
      <c r="F8" s="30"/>
      <c r="G8" s="30"/>
      <c r="H8" s="30"/>
      <c r="I8" s="144" t="s">
        <v>657</v>
      </c>
      <c r="J8" s="144">
        <v>50004</v>
      </c>
      <c r="K8" s="30"/>
      <c r="L8" s="30"/>
    </row>
    <row r="9" spans="1:13">
      <c r="A9" s="281" t="s">
        <v>105</v>
      </c>
      <c r="B9" s="140" t="s">
        <v>106</v>
      </c>
      <c r="C9" s="30"/>
      <c r="D9" s="29" t="s">
        <v>284</v>
      </c>
      <c r="E9" s="29" t="s">
        <v>285</v>
      </c>
      <c r="F9" s="30"/>
      <c r="G9" s="30"/>
      <c r="H9" s="30"/>
      <c r="I9" s="144" t="s">
        <v>1280</v>
      </c>
      <c r="J9" s="144">
        <v>27006</v>
      </c>
      <c r="K9" s="30"/>
      <c r="L9" s="30"/>
    </row>
    <row r="10" spans="1:13">
      <c r="A10" s="281" t="s">
        <v>107</v>
      </c>
      <c r="B10" s="140" t="s">
        <v>108</v>
      </c>
      <c r="C10" s="30"/>
      <c r="D10" s="29" t="s">
        <v>286</v>
      </c>
      <c r="E10" s="29" t="s">
        <v>287</v>
      </c>
      <c r="F10" s="30"/>
      <c r="G10" s="30"/>
      <c r="H10" s="30"/>
      <c r="I10" s="144" t="s">
        <v>1158</v>
      </c>
      <c r="J10" s="144">
        <v>61001</v>
      </c>
      <c r="K10" s="30"/>
      <c r="L10" s="30"/>
    </row>
    <row r="11" spans="1:13">
      <c r="A11" s="281" t="s">
        <v>109</v>
      </c>
      <c r="B11" s="140" t="s">
        <v>110</v>
      </c>
      <c r="C11" s="30"/>
      <c r="D11" s="29" t="s">
        <v>288</v>
      </c>
      <c r="E11" s="29" t="s">
        <v>289</v>
      </c>
      <c r="F11" s="30"/>
      <c r="G11" s="30"/>
      <c r="H11" s="30"/>
      <c r="I11" s="144" t="s">
        <v>1066</v>
      </c>
      <c r="J11" s="144">
        <v>61002</v>
      </c>
      <c r="K11" s="30"/>
      <c r="L11" s="30"/>
    </row>
    <row r="12" spans="1:13">
      <c r="A12" s="281" t="s">
        <v>111</v>
      </c>
      <c r="B12" s="140" t="s">
        <v>112</v>
      </c>
      <c r="C12" s="30"/>
      <c r="D12" s="29" t="s">
        <v>290</v>
      </c>
      <c r="E12" s="29" t="s">
        <v>291</v>
      </c>
      <c r="F12" s="30"/>
      <c r="G12" s="30"/>
      <c r="H12" s="30"/>
      <c r="I12" s="144" t="s">
        <v>1179</v>
      </c>
      <c r="J12" s="144">
        <v>14006</v>
      </c>
      <c r="K12" s="30"/>
      <c r="L12" s="30"/>
    </row>
    <row r="13" spans="1:13">
      <c r="A13" s="281" t="s">
        <v>113</v>
      </c>
      <c r="B13" s="140" t="s">
        <v>114</v>
      </c>
      <c r="C13" s="30"/>
      <c r="D13" s="29" t="s">
        <v>292</v>
      </c>
      <c r="E13" s="29" t="s">
        <v>293</v>
      </c>
      <c r="F13" s="30"/>
      <c r="G13" s="30"/>
      <c r="H13" s="30"/>
      <c r="I13" s="144" t="s">
        <v>1165</v>
      </c>
      <c r="J13" s="144">
        <v>27009</v>
      </c>
      <c r="K13" s="30"/>
      <c r="L13" s="30"/>
    </row>
    <row r="14" spans="1:13">
      <c r="A14" s="281" t="s">
        <v>115</v>
      </c>
      <c r="B14" s="140" t="s">
        <v>116</v>
      </c>
      <c r="C14" s="30"/>
      <c r="D14" s="29" t="s">
        <v>294</v>
      </c>
      <c r="E14" s="29" t="s">
        <v>295</v>
      </c>
      <c r="F14" s="30"/>
      <c r="G14" s="30"/>
      <c r="H14" s="30"/>
      <c r="I14" s="144" t="s">
        <v>711</v>
      </c>
      <c r="J14" s="144">
        <v>14009</v>
      </c>
      <c r="K14" s="30"/>
      <c r="L14" s="30"/>
    </row>
    <row r="15" spans="1:13">
      <c r="A15" s="281" t="s">
        <v>117</v>
      </c>
      <c r="B15" s="140" t="s">
        <v>118</v>
      </c>
      <c r="C15" s="30"/>
      <c r="D15" s="29" t="s">
        <v>296</v>
      </c>
      <c r="E15" s="29" t="s">
        <v>297</v>
      </c>
      <c r="F15" s="30"/>
      <c r="G15" s="30"/>
      <c r="H15" s="30"/>
      <c r="I15" s="144" t="s">
        <v>816</v>
      </c>
      <c r="J15" s="144">
        <v>76005</v>
      </c>
      <c r="K15" s="30"/>
      <c r="L15" s="30"/>
    </row>
    <row r="16" spans="1:13">
      <c r="A16" s="281" t="s">
        <v>119</v>
      </c>
      <c r="B16" s="140" t="s">
        <v>120</v>
      </c>
      <c r="C16" s="30"/>
      <c r="D16" s="29" t="s">
        <v>298</v>
      </c>
      <c r="E16" s="29" t="s">
        <v>299</v>
      </c>
      <c r="F16" s="30"/>
      <c r="G16" s="30"/>
      <c r="H16" s="30"/>
      <c r="I16" s="144" t="s">
        <v>529</v>
      </c>
      <c r="J16" s="144">
        <v>27013</v>
      </c>
      <c r="K16" s="30"/>
      <c r="L16" s="30"/>
    </row>
    <row r="17" spans="1:10">
      <c r="A17" s="281" t="s">
        <v>121</v>
      </c>
      <c r="B17" s="140" t="s">
        <v>122</v>
      </c>
      <c r="C17" s="30"/>
      <c r="D17" s="29" t="s">
        <v>300</v>
      </c>
      <c r="E17" s="29" t="s">
        <v>301</v>
      </c>
      <c r="F17" s="30"/>
      <c r="G17" s="30"/>
      <c r="H17" s="30"/>
      <c r="I17" s="144" t="s">
        <v>633</v>
      </c>
      <c r="J17" s="144">
        <v>27014</v>
      </c>
    </row>
    <row r="18" spans="1:10">
      <c r="A18" s="281" t="s">
        <v>123</v>
      </c>
      <c r="B18" s="140" t="s">
        <v>124</v>
      </c>
      <c r="C18" s="30"/>
      <c r="D18" s="29" t="s">
        <v>302</v>
      </c>
      <c r="E18" s="29" t="s">
        <v>303</v>
      </c>
      <c r="F18" s="30"/>
      <c r="G18" s="30"/>
      <c r="H18" s="30"/>
      <c r="I18" s="144" t="s">
        <v>456</v>
      </c>
      <c r="J18" s="144">
        <v>76008</v>
      </c>
    </row>
    <row r="19" spans="1:10">
      <c r="A19" s="281" t="s">
        <v>125</v>
      </c>
      <c r="B19" s="140" t="s">
        <v>126</v>
      </c>
      <c r="C19" s="30"/>
      <c r="D19" s="29" t="s">
        <v>304</v>
      </c>
      <c r="E19" s="29" t="s">
        <v>305</v>
      </c>
      <c r="F19" s="30"/>
      <c r="G19" s="30"/>
      <c r="H19" s="30"/>
      <c r="I19" s="144" t="s">
        <v>414</v>
      </c>
      <c r="J19" s="144">
        <v>27015</v>
      </c>
    </row>
    <row r="20" spans="1:10">
      <c r="A20" s="281" t="s">
        <v>127</v>
      </c>
      <c r="B20" s="140" t="s">
        <v>128</v>
      </c>
      <c r="C20" s="30"/>
      <c r="D20" s="29" t="s">
        <v>306</v>
      </c>
      <c r="E20" s="29" t="s">
        <v>307</v>
      </c>
      <c r="F20" s="30"/>
      <c r="G20" s="30"/>
      <c r="H20" s="30"/>
      <c r="I20" s="144" t="s">
        <v>541</v>
      </c>
      <c r="J20" s="144">
        <v>27016</v>
      </c>
    </row>
    <row r="21" spans="1:10">
      <c r="A21" s="281" t="s">
        <v>129</v>
      </c>
      <c r="B21" s="140" t="s">
        <v>130</v>
      </c>
      <c r="C21" s="30"/>
      <c r="D21" s="29" t="s">
        <v>308</v>
      </c>
      <c r="E21" s="29" t="s">
        <v>309</v>
      </c>
      <c r="F21" s="30"/>
      <c r="G21" s="30"/>
      <c r="H21" s="30"/>
      <c r="I21" s="144" t="s">
        <v>391</v>
      </c>
      <c r="J21" s="144">
        <v>76020</v>
      </c>
    </row>
    <row r="22" spans="1:10">
      <c r="A22" s="281" t="s">
        <v>131</v>
      </c>
      <c r="B22" s="140" t="s">
        <v>132</v>
      </c>
      <c r="C22" s="30"/>
      <c r="D22" s="29" t="s">
        <v>310</v>
      </c>
      <c r="E22" s="29" t="s">
        <v>311</v>
      </c>
      <c r="F22" s="30"/>
      <c r="G22" s="30"/>
      <c r="H22" s="30"/>
      <c r="I22" s="144" t="s">
        <v>854</v>
      </c>
      <c r="J22" s="144">
        <v>50015</v>
      </c>
    </row>
    <row r="23" spans="1:10">
      <c r="A23" s="281" t="s">
        <v>133</v>
      </c>
      <c r="B23" s="140" t="s">
        <v>134</v>
      </c>
      <c r="C23" s="30"/>
      <c r="D23" s="29" t="s">
        <v>312</v>
      </c>
      <c r="E23" s="29" t="s">
        <v>313</v>
      </c>
      <c r="F23" s="30"/>
      <c r="G23" s="30"/>
      <c r="H23" s="30"/>
      <c r="I23" s="144" t="s">
        <v>1238</v>
      </c>
      <c r="J23" s="144">
        <v>61005</v>
      </c>
    </row>
    <row r="24" spans="1:10">
      <c r="A24" s="281" t="s">
        <v>135</v>
      </c>
      <c r="B24" s="140" t="s">
        <v>136</v>
      </c>
      <c r="C24" s="30"/>
      <c r="D24" s="29" t="s">
        <v>314</v>
      </c>
      <c r="E24" s="29" t="s">
        <v>315</v>
      </c>
      <c r="F24" s="30"/>
      <c r="G24" s="30"/>
      <c r="H24" s="30"/>
      <c r="I24" s="144" t="s">
        <v>658</v>
      </c>
      <c r="J24" s="144">
        <v>50016</v>
      </c>
    </row>
    <row r="25" spans="1:10">
      <c r="A25" s="281" t="s">
        <v>137</v>
      </c>
      <c r="B25" s="140" t="s">
        <v>138</v>
      </c>
      <c r="C25" s="30"/>
      <c r="D25" s="29" t="s">
        <v>316</v>
      </c>
      <c r="E25" s="29" t="s">
        <v>317</v>
      </c>
      <c r="F25" s="30"/>
      <c r="G25" s="30"/>
      <c r="H25" s="30"/>
      <c r="I25" s="144" t="s">
        <v>1166</v>
      </c>
      <c r="J25" s="144">
        <v>27018</v>
      </c>
    </row>
    <row r="26" spans="1:10">
      <c r="A26" s="281" t="s">
        <v>139</v>
      </c>
      <c r="B26" s="140" t="s">
        <v>140</v>
      </c>
      <c r="C26" s="30"/>
      <c r="D26" s="29" t="s">
        <v>318</v>
      </c>
      <c r="E26" s="29" t="s">
        <v>319</v>
      </c>
      <c r="F26" s="30"/>
      <c r="G26" s="30"/>
      <c r="H26" s="30"/>
      <c r="I26" s="144" t="s">
        <v>727</v>
      </c>
      <c r="J26" s="144">
        <v>28008</v>
      </c>
    </row>
    <row r="27" spans="1:10">
      <c r="A27" s="281" t="s">
        <v>141</v>
      </c>
      <c r="B27" s="140" t="s">
        <v>142</v>
      </c>
      <c r="C27" s="30"/>
      <c r="D27" s="29" t="s">
        <v>320</v>
      </c>
      <c r="E27" s="29" t="s">
        <v>321</v>
      </c>
      <c r="F27" s="30"/>
      <c r="G27" s="30"/>
      <c r="H27" s="30"/>
      <c r="I27" s="144" t="s">
        <v>906</v>
      </c>
      <c r="J27" s="144">
        <v>76401</v>
      </c>
    </row>
    <row r="28" spans="1:10">
      <c r="A28" s="281" t="s">
        <v>143</v>
      </c>
      <c r="B28" s="140" t="s">
        <v>144</v>
      </c>
      <c r="C28" s="30"/>
      <c r="D28" s="29" t="s">
        <v>322</v>
      </c>
      <c r="E28" s="29" t="s">
        <v>323</v>
      </c>
      <c r="F28" s="30"/>
      <c r="G28" s="30"/>
      <c r="H28" s="30"/>
      <c r="I28" s="144" t="s">
        <v>1190</v>
      </c>
      <c r="J28" s="144">
        <v>61006</v>
      </c>
    </row>
    <row r="29" spans="1:10">
      <c r="A29" s="281" t="s">
        <v>145</v>
      </c>
      <c r="B29" s="140" t="s">
        <v>146</v>
      </c>
      <c r="C29" s="30"/>
      <c r="D29" s="29" t="s">
        <v>324</v>
      </c>
      <c r="E29" s="29" t="s">
        <v>325</v>
      </c>
      <c r="F29" s="30"/>
      <c r="G29" s="30"/>
      <c r="H29" s="30"/>
      <c r="I29" s="144" t="s">
        <v>584</v>
      </c>
      <c r="J29" s="144">
        <v>76025</v>
      </c>
    </row>
    <row r="30" spans="1:10" ht="25.5">
      <c r="A30" s="281" t="s">
        <v>147</v>
      </c>
      <c r="B30" s="140" t="s">
        <v>148</v>
      </c>
      <c r="C30" s="30"/>
      <c r="D30" s="29" t="s">
        <v>326</v>
      </c>
      <c r="E30" s="29" t="s">
        <v>327</v>
      </c>
      <c r="F30" s="30"/>
      <c r="G30" s="30"/>
      <c r="H30" s="30"/>
      <c r="I30" s="144" t="s">
        <v>514</v>
      </c>
      <c r="J30" s="144">
        <v>76026</v>
      </c>
    </row>
    <row r="31" spans="1:10">
      <c r="A31" s="281" t="s">
        <v>149</v>
      </c>
      <c r="B31" s="140" t="s">
        <v>150</v>
      </c>
      <c r="C31" s="30"/>
      <c r="D31" s="29" t="s">
        <v>328</v>
      </c>
      <c r="E31" s="29" t="s">
        <v>329</v>
      </c>
      <c r="F31" s="30"/>
      <c r="G31" s="30"/>
      <c r="H31" s="30"/>
      <c r="I31" s="144" t="s">
        <v>545</v>
      </c>
      <c r="J31" s="144">
        <v>27021</v>
      </c>
    </row>
    <row r="32" spans="1:10">
      <c r="A32" s="281" t="s">
        <v>151</v>
      </c>
      <c r="B32" s="140" t="s">
        <v>152</v>
      </c>
      <c r="C32" s="30"/>
      <c r="D32" s="29" t="s">
        <v>330</v>
      </c>
      <c r="E32" s="29" t="s">
        <v>331</v>
      </c>
      <c r="F32" s="30"/>
      <c r="G32" s="30"/>
      <c r="H32" s="30"/>
      <c r="I32" s="144" t="s">
        <v>778</v>
      </c>
      <c r="J32" s="144">
        <v>61422</v>
      </c>
    </row>
    <row r="33" spans="1:10">
      <c r="A33" s="281" t="s">
        <v>153</v>
      </c>
      <c r="B33" s="140" t="s">
        <v>154</v>
      </c>
      <c r="C33" s="30"/>
      <c r="D33" s="29" t="s">
        <v>332</v>
      </c>
      <c r="E33" s="29" t="s">
        <v>333</v>
      </c>
      <c r="F33" s="30"/>
      <c r="G33" s="30"/>
      <c r="H33" s="30"/>
      <c r="I33" s="144" t="s">
        <v>1033</v>
      </c>
      <c r="J33" s="144">
        <v>61007</v>
      </c>
    </row>
    <row r="34" spans="1:10" ht="25.5">
      <c r="A34" s="281" t="s">
        <v>155</v>
      </c>
      <c r="B34" s="140" t="s">
        <v>156</v>
      </c>
      <c r="C34" s="30"/>
      <c r="D34" s="29" t="s">
        <v>334</v>
      </c>
      <c r="E34" s="29" t="s">
        <v>335</v>
      </c>
      <c r="F34" s="30"/>
      <c r="G34" s="30"/>
      <c r="H34" s="30"/>
      <c r="I34" s="144" t="s">
        <v>612</v>
      </c>
      <c r="J34" s="144">
        <v>76029</v>
      </c>
    </row>
    <row r="35" spans="1:10">
      <c r="A35" s="281" t="s">
        <v>157</v>
      </c>
      <c r="B35" s="140" t="s">
        <v>158</v>
      </c>
      <c r="C35" s="30"/>
      <c r="D35" s="29" t="s">
        <v>336</v>
      </c>
      <c r="E35" s="29" t="s">
        <v>337</v>
      </c>
      <c r="F35" s="30"/>
      <c r="G35" s="30"/>
      <c r="H35" s="30"/>
      <c r="I35" s="144" t="s">
        <v>716</v>
      </c>
      <c r="J35" s="144">
        <v>14024</v>
      </c>
    </row>
    <row r="36" spans="1:10">
      <c r="A36" s="281" t="s">
        <v>159</v>
      </c>
      <c r="B36" s="140" t="s">
        <v>160</v>
      </c>
      <c r="C36" s="30"/>
      <c r="D36" s="29" t="s">
        <v>338</v>
      </c>
      <c r="E36" s="29" t="s">
        <v>339</v>
      </c>
      <c r="F36" s="30"/>
      <c r="G36" s="30"/>
      <c r="H36" s="30"/>
      <c r="I36" s="144" t="s">
        <v>850</v>
      </c>
      <c r="J36" s="144">
        <v>14025</v>
      </c>
    </row>
    <row r="37" spans="1:10">
      <c r="A37" s="281" t="s">
        <v>161</v>
      </c>
      <c r="B37" s="140" t="s">
        <v>162</v>
      </c>
      <c r="C37" s="30"/>
      <c r="D37" s="29" t="s">
        <v>340</v>
      </c>
      <c r="E37" s="29" t="s">
        <v>341</v>
      </c>
      <c r="F37" s="30"/>
      <c r="G37" s="30"/>
      <c r="H37" s="30"/>
      <c r="I37" s="144" t="s">
        <v>1274</v>
      </c>
      <c r="J37" s="144">
        <v>61010</v>
      </c>
    </row>
    <row r="38" spans="1:10">
      <c r="A38" s="281" t="s">
        <v>163</v>
      </c>
      <c r="B38" s="140" t="s">
        <v>164</v>
      </c>
      <c r="C38" s="30"/>
      <c r="D38" s="29" t="s">
        <v>342</v>
      </c>
      <c r="E38" s="29" t="s">
        <v>343</v>
      </c>
      <c r="F38" s="30"/>
      <c r="G38" s="30"/>
      <c r="H38" s="30"/>
      <c r="I38" s="144" t="s">
        <v>1112</v>
      </c>
      <c r="J38" s="144">
        <v>50019</v>
      </c>
    </row>
    <row r="39" spans="1:10">
      <c r="A39" s="281" t="s">
        <v>165</v>
      </c>
      <c r="B39" s="140" t="s">
        <v>166</v>
      </c>
      <c r="C39" s="30"/>
      <c r="D39" s="29" t="s">
        <v>344</v>
      </c>
      <c r="E39" s="29" t="s">
        <v>345</v>
      </c>
      <c r="F39" s="30"/>
      <c r="G39" s="30"/>
      <c r="H39" s="30"/>
      <c r="I39" s="144" t="s">
        <v>659</v>
      </c>
      <c r="J39" s="144">
        <v>50021</v>
      </c>
    </row>
    <row r="40" spans="1:10">
      <c r="A40" s="281" t="s">
        <v>167</v>
      </c>
      <c r="B40" s="140" t="s">
        <v>269</v>
      </c>
      <c r="C40" s="30"/>
      <c r="D40" s="29" t="s">
        <v>346</v>
      </c>
      <c r="E40" s="29" t="s">
        <v>347</v>
      </c>
      <c r="F40" s="30"/>
      <c r="G40" s="30"/>
      <c r="H40" s="30"/>
      <c r="I40" s="144" t="s">
        <v>990</v>
      </c>
      <c r="J40" s="144">
        <v>50022</v>
      </c>
    </row>
    <row r="41" spans="1:10">
      <c r="A41" s="281" t="s">
        <v>168</v>
      </c>
      <c r="B41" s="140" t="s">
        <v>169</v>
      </c>
      <c r="C41" s="30"/>
      <c r="D41" s="29" t="s">
        <v>348</v>
      </c>
      <c r="E41" s="29" t="s">
        <v>349</v>
      </c>
      <c r="F41" s="30"/>
      <c r="G41" s="30"/>
      <c r="H41" s="30"/>
      <c r="I41" s="144" t="s">
        <v>1067</v>
      </c>
      <c r="J41" s="144">
        <v>61014</v>
      </c>
    </row>
    <row r="42" spans="1:10" ht="25.5">
      <c r="A42" s="281" t="s">
        <v>170</v>
      </c>
      <c r="B42" s="140" t="s">
        <v>171</v>
      </c>
      <c r="C42" s="30"/>
      <c r="D42" s="29" t="s">
        <v>350</v>
      </c>
      <c r="E42" s="29" t="s">
        <v>351</v>
      </c>
      <c r="F42" s="30"/>
      <c r="G42" s="30"/>
      <c r="H42" s="30"/>
      <c r="I42" s="144" t="s">
        <v>1068</v>
      </c>
      <c r="J42" s="144">
        <v>61015</v>
      </c>
    </row>
    <row r="43" spans="1:10">
      <c r="A43" s="281" t="s">
        <v>172</v>
      </c>
      <c r="B43" s="140" t="s">
        <v>173</v>
      </c>
      <c r="C43" s="30"/>
      <c r="D43" s="29" t="s">
        <v>352</v>
      </c>
      <c r="E43" s="29" t="s">
        <v>353</v>
      </c>
      <c r="F43" s="30"/>
      <c r="G43" s="30"/>
      <c r="H43" s="30"/>
      <c r="I43" s="144" t="s">
        <v>634</v>
      </c>
      <c r="J43" s="144">
        <v>27025</v>
      </c>
    </row>
    <row r="44" spans="1:10">
      <c r="A44" s="281" t="s">
        <v>174</v>
      </c>
      <c r="B44" s="140" t="s">
        <v>175</v>
      </c>
      <c r="C44" s="30"/>
      <c r="D44" s="29" t="s">
        <v>354</v>
      </c>
      <c r="E44" s="29" t="s">
        <v>355</v>
      </c>
      <c r="F44" s="30"/>
      <c r="G44" s="30"/>
      <c r="H44" s="30"/>
      <c r="I44" s="144" t="s">
        <v>1069</v>
      </c>
      <c r="J44" s="144">
        <v>61017</v>
      </c>
    </row>
    <row r="45" spans="1:10">
      <c r="A45" s="281" t="s">
        <v>176</v>
      </c>
      <c r="B45" s="140" t="s">
        <v>270</v>
      </c>
      <c r="C45" s="30"/>
      <c r="D45" s="29" t="s">
        <v>356</v>
      </c>
      <c r="E45" s="29" t="s">
        <v>357</v>
      </c>
      <c r="F45" s="30"/>
      <c r="G45" s="30"/>
      <c r="H45" s="30"/>
      <c r="I45" s="144" t="s">
        <v>1167</v>
      </c>
      <c r="J45" s="144">
        <v>27028</v>
      </c>
    </row>
    <row r="46" spans="1:10">
      <c r="A46" s="281" t="s">
        <v>177</v>
      </c>
      <c r="B46" s="140" t="s">
        <v>271</v>
      </c>
      <c r="C46" s="30"/>
      <c r="D46" s="29" t="s">
        <v>358</v>
      </c>
      <c r="E46" s="29" t="s">
        <v>359</v>
      </c>
      <c r="F46" s="30"/>
      <c r="G46" s="30"/>
      <c r="H46" s="30"/>
      <c r="I46" s="144" t="s">
        <v>660</v>
      </c>
      <c r="J46" s="144">
        <v>50023</v>
      </c>
    </row>
    <row r="47" spans="1:10">
      <c r="A47" s="281" t="s">
        <v>178</v>
      </c>
      <c r="B47" s="140" t="s">
        <v>179</v>
      </c>
      <c r="C47" s="30"/>
      <c r="D47" s="29" t="s">
        <v>360</v>
      </c>
      <c r="E47" s="29" t="s">
        <v>331</v>
      </c>
      <c r="F47" s="30"/>
      <c r="G47" s="30"/>
      <c r="H47" s="30"/>
      <c r="I47" s="144" t="s">
        <v>661</v>
      </c>
      <c r="J47" s="144">
        <v>50024</v>
      </c>
    </row>
    <row r="48" spans="1:10">
      <c r="A48" s="281" t="s">
        <v>180</v>
      </c>
      <c r="B48" s="140" t="s">
        <v>181</v>
      </c>
      <c r="C48" s="30"/>
      <c r="D48" s="29" t="s">
        <v>361</v>
      </c>
      <c r="E48" s="29" t="s">
        <v>362</v>
      </c>
      <c r="F48" s="30"/>
      <c r="G48" s="30"/>
      <c r="H48" s="30"/>
      <c r="I48" s="144" t="s">
        <v>1275</v>
      </c>
      <c r="J48" s="144">
        <v>61018</v>
      </c>
    </row>
    <row r="49" spans="1:10">
      <c r="A49" s="281" t="s">
        <v>182</v>
      </c>
      <c r="B49" s="140" t="s">
        <v>183</v>
      </c>
      <c r="C49" s="30"/>
      <c r="D49" s="29" t="s">
        <v>363</v>
      </c>
      <c r="E49" s="29" t="s">
        <v>364</v>
      </c>
      <c r="F49" s="30"/>
      <c r="G49" s="30"/>
      <c r="H49" s="30"/>
      <c r="I49" s="144" t="s">
        <v>605</v>
      </c>
      <c r="J49" s="144">
        <v>76048</v>
      </c>
    </row>
    <row r="50" spans="1:10">
      <c r="A50" s="281" t="s">
        <v>184</v>
      </c>
      <c r="B50" s="140" t="s">
        <v>185</v>
      </c>
      <c r="C50" s="30"/>
      <c r="D50" s="29" t="s">
        <v>365</v>
      </c>
      <c r="E50" s="29" t="s">
        <v>366</v>
      </c>
      <c r="F50" s="30"/>
      <c r="G50" s="30"/>
      <c r="H50" s="30"/>
      <c r="I50" s="144" t="s">
        <v>620</v>
      </c>
      <c r="J50" s="144">
        <v>76049</v>
      </c>
    </row>
    <row r="51" spans="1:10">
      <c r="A51" s="281" t="s">
        <v>186</v>
      </c>
      <c r="B51" s="140" t="s">
        <v>187</v>
      </c>
      <c r="C51" s="30"/>
      <c r="D51" s="29" t="s">
        <v>367</v>
      </c>
      <c r="E51" s="29" t="s">
        <v>368</v>
      </c>
      <c r="F51" s="30"/>
      <c r="G51" s="30"/>
      <c r="H51" s="30"/>
      <c r="I51" s="144" t="s">
        <v>1191</v>
      </c>
      <c r="J51" s="144">
        <v>61020</v>
      </c>
    </row>
    <row r="52" spans="1:10">
      <c r="A52" s="281" t="s">
        <v>188</v>
      </c>
      <c r="B52" s="140" t="s">
        <v>189</v>
      </c>
      <c r="C52" s="30"/>
      <c r="D52" s="30"/>
      <c r="E52" s="30"/>
      <c r="F52" s="30"/>
      <c r="G52" s="30"/>
      <c r="H52" s="30"/>
      <c r="I52" s="144" t="s">
        <v>1113</v>
      </c>
      <c r="J52" s="144">
        <v>50025</v>
      </c>
    </row>
    <row r="53" spans="1:10">
      <c r="A53" s="281" t="s">
        <v>190</v>
      </c>
      <c r="B53" s="140" t="s">
        <v>191</v>
      </c>
      <c r="C53" s="30"/>
      <c r="D53" s="30"/>
      <c r="E53" s="30"/>
      <c r="F53" s="30"/>
      <c r="G53" s="30"/>
      <c r="H53" s="30"/>
      <c r="I53" s="144" t="s">
        <v>1114</v>
      </c>
      <c r="J53" s="144">
        <v>50027</v>
      </c>
    </row>
    <row r="54" spans="1:10">
      <c r="A54" s="281" t="s">
        <v>192</v>
      </c>
      <c r="B54" s="140" t="s">
        <v>193</v>
      </c>
      <c r="C54" s="30"/>
      <c r="D54" s="30"/>
      <c r="E54" s="30"/>
      <c r="F54" s="30"/>
      <c r="G54" s="30"/>
      <c r="H54" s="30"/>
      <c r="I54" s="144" t="s">
        <v>546</v>
      </c>
      <c r="J54" s="144">
        <v>27035</v>
      </c>
    </row>
    <row r="55" spans="1:10" ht="15.75">
      <c r="A55" s="281" t="s">
        <v>194</v>
      </c>
      <c r="B55" s="140" t="s">
        <v>195</v>
      </c>
      <c r="C55" s="30"/>
      <c r="D55" s="135" t="s">
        <v>81</v>
      </c>
      <c r="E55" s="135"/>
      <c r="F55" s="30"/>
      <c r="G55" s="30"/>
      <c r="H55" s="30"/>
      <c r="I55" s="144" t="s">
        <v>480</v>
      </c>
      <c r="J55" s="144">
        <v>76052</v>
      </c>
    </row>
    <row r="56" spans="1:10">
      <c r="A56" s="281" t="s">
        <v>196</v>
      </c>
      <c r="B56" s="140" t="s">
        <v>197</v>
      </c>
      <c r="C56" s="30"/>
      <c r="D56" s="29" t="s">
        <v>278</v>
      </c>
      <c r="E56" s="29" t="s">
        <v>279</v>
      </c>
      <c r="F56" s="30"/>
      <c r="G56" s="30"/>
      <c r="H56" s="30"/>
      <c r="I56" s="144" t="s">
        <v>481</v>
      </c>
      <c r="J56" s="144">
        <v>76053</v>
      </c>
    </row>
    <row r="57" spans="1:10">
      <c r="A57" s="281" t="s">
        <v>198</v>
      </c>
      <c r="B57" s="140" t="s">
        <v>199</v>
      </c>
      <c r="C57" s="30"/>
      <c r="D57" s="29" t="s">
        <v>284</v>
      </c>
      <c r="E57" s="29" t="s">
        <v>285</v>
      </c>
      <c r="F57" s="30"/>
      <c r="G57" s="30"/>
      <c r="H57" s="30"/>
      <c r="I57" s="144" t="s">
        <v>508</v>
      </c>
      <c r="J57" s="144">
        <v>76054</v>
      </c>
    </row>
    <row r="58" spans="1:10">
      <c r="A58" s="281" t="s">
        <v>200</v>
      </c>
      <c r="B58" s="140" t="s">
        <v>201</v>
      </c>
      <c r="C58" s="30"/>
      <c r="D58" s="29" t="s">
        <v>286</v>
      </c>
      <c r="E58" s="29" t="s">
        <v>287</v>
      </c>
      <c r="F58" s="30"/>
      <c r="G58" s="30"/>
      <c r="H58" s="30"/>
      <c r="I58" s="144" t="s">
        <v>844</v>
      </c>
      <c r="J58" s="144">
        <v>14038</v>
      </c>
    </row>
    <row r="59" spans="1:10">
      <c r="A59" s="281" t="s">
        <v>202</v>
      </c>
      <c r="B59" s="140" t="s">
        <v>203</v>
      </c>
      <c r="C59" s="30"/>
      <c r="D59" s="29" t="s">
        <v>298</v>
      </c>
      <c r="E59" s="29" t="s">
        <v>299</v>
      </c>
      <c r="F59" s="30"/>
      <c r="G59" s="30"/>
      <c r="H59" s="30"/>
      <c r="I59" s="144" t="s">
        <v>392</v>
      </c>
      <c r="J59" s="144">
        <v>76056</v>
      </c>
    </row>
    <row r="60" spans="1:10">
      <c r="A60" s="281" t="s">
        <v>204</v>
      </c>
      <c r="B60" s="140" t="s">
        <v>205</v>
      </c>
      <c r="C60" s="30"/>
      <c r="D60" s="29" t="s">
        <v>300</v>
      </c>
      <c r="E60" s="29" t="s">
        <v>301</v>
      </c>
      <c r="F60" s="30"/>
      <c r="G60" s="30"/>
      <c r="H60" s="30"/>
      <c r="I60" s="144" t="s">
        <v>580</v>
      </c>
      <c r="J60" s="144">
        <v>50029</v>
      </c>
    </row>
    <row r="61" spans="1:10">
      <c r="A61" s="281" t="s">
        <v>206</v>
      </c>
      <c r="B61" s="140" t="s">
        <v>207</v>
      </c>
      <c r="C61" s="30"/>
      <c r="D61" s="29" t="s">
        <v>358</v>
      </c>
      <c r="E61" s="29" t="s">
        <v>359</v>
      </c>
      <c r="F61" s="30"/>
      <c r="G61" s="30"/>
      <c r="H61" s="30"/>
      <c r="I61" s="144" t="s">
        <v>964</v>
      </c>
      <c r="J61" s="144">
        <v>50031</v>
      </c>
    </row>
    <row r="62" spans="1:10">
      <c r="A62" s="281" t="s">
        <v>208</v>
      </c>
      <c r="B62" s="140" t="s">
        <v>209</v>
      </c>
      <c r="C62" s="30"/>
      <c r="D62" s="30"/>
      <c r="E62" s="30"/>
      <c r="F62" s="30"/>
      <c r="G62" s="30"/>
      <c r="H62" s="30"/>
      <c r="I62" s="144" t="s">
        <v>904</v>
      </c>
      <c r="J62" s="144">
        <v>27039</v>
      </c>
    </row>
    <row r="63" spans="1:10">
      <c r="A63" s="281" t="s">
        <v>210</v>
      </c>
      <c r="B63" s="140" t="s">
        <v>211</v>
      </c>
      <c r="C63" s="30"/>
      <c r="D63" s="30"/>
      <c r="E63" s="30"/>
      <c r="F63" s="30"/>
      <c r="G63" s="30"/>
      <c r="H63" s="30"/>
      <c r="I63" s="144" t="s">
        <v>1208</v>
      </c>
      <c r="J63" s="144">
        <v>27040</v>
      </c>
    </row>
    <row r="64" spans="1:10">
      <c r="A64" s="281" t="s">
        <v>212</v>
      </c>
      <c r="B64" s="140" t="s">
        <v>213</v>
      </c>
      <c r="C64" s="30"/>
      <c r="D64" s="30"/>
      <c r="E64" s="30"/>
      <c r="F64" s="30"/>
      <c r="G64" s="30"/>
      <c r="H64" s="30"/>
      <c r="I64" s="144" t="s">
        <v>1159</v>
      </c>
      <c r="J64" s="144">
        <v>61026</v>
      </c>
    </row>
    <row r="65" spans="1:10">
      <c r="A65" s="281" t="s">
        <v>214</v>
      </c>
      <c r="B65" s="140" t="s">
        <v>215</v>
      </c>
      <c r="C65" s="30"/>
      <c r="D65" s="30"/>
      <c r="E65" s="30"/>
      <c r="F65" s="30"/>
      <c r="G65" s="30"/>
      <c r="H65" s="30"/>
      <c r="I65" s="144" t="s">
        <v>840</v>
      </c>
      <c r="J65" s="144">
        <v>14044</v>
      </c>
    </row>
    <row r="66" spans="1:10">
      <c r="A66" s="281" t="s">
        <v>216</v>
      </c>
      <c r="B66" s="140" t="s">
        <v>217</v>
      </c>
      <c r="C66" s="30"/>
      <c r="D66" s="30"/>
      <c r="E66" s="30"/>
      <c r="F66" s="30"/>
      <c r="G66" s="30"/>
      <c r="H66" s="30"/>
      <c r="I66" s="144" t="s">
        <v>972</v>
      </c>
      <c r="J66" s="144">
        <v>50033</v>
      </c>
    </row>
    <row r="67" spans="1:10">
      <c r="A67" s="281" t="s">
        <v>218</v>
      </c>
      <c r="B67" s="140" t="s">
        <v>219</v>
      </c>
      <c r="C67" s="30"/>
      <c r="D67" s="30"/>
      <c r="E67" s="30"/>
      <c r="F67" s="30"/>
      <c r="G67" s="30"/>
      <c r="H67" s="30"/>
      <c r="I67" s="144" t="s">
        <v>662</v>
      </c>
      <c r="J67" s="144">
        <v>50036</v>
      </c>
    </row>
    <row r="68" spans="1:10">
      <c r="A68" s="281" t="s">
        <v>220</v>
      </c>
      <c r="B68" s="140" t="s">
        <v>221</v>
      </c>
      <c r="C68" s="30"/>
      <c r="F68" s="30"/>
      <c r="G68" s="30"/>
      <c r="H68" s="30"/>
      <c r="I68" s="144" t="s">
        <v>563</v>
      </c>
      <c r="J68" s="144">
        <v>27043</v>
      </c>
    </row>
    <row r="69" spans="1:10">
      <c r="A69" s="281" t="s">
        <v>222</v>
      </c>
      <c r="B69" s="140" t="s">
        <v>223</v>
      </c>
      <c r="C69" s="30"/>
      <c r="F69" s="30"/>
      <c r="G69" s="30"/>
      <c r="H69" s="30"/>
      <c r="I69" s="144" t="s">
        <v>613</v>
      </c>
      <c r="J69" s="144">
        <v>76059</v>
      </c>
    </row>
    <row r="70" spans="1:10">
      <c r="A70" s="281" t="s">
        <v>224</v>
      </c>
      <c r="B70" s="140" t="s">
        <v>225</v>
      </c>
      <c r="C70" s="30"/>
      <c r="F70" s="30"/>
      <c r="G70" s="30"/>
      <c r="H70" s="30"/>
      <c r="I70" s="144" t="s">
        <v>1160</v>
      </c>
      <c r="J70" s="144">
        <v>61029</v>
      </c>
    </row>
    <row r="71" spans="1:10">
      <c r="A71" s="281" t="s">
        <v>226</v>
      </c>
      <c r="B71" s="140" t="s">
        <v>227</v>
      </c>
      <c r="C71" s="30"/>
      <c r="F71" s="30"/>
      <c r="G71" s="30"/>
      <c r="H71" s="30"/>
      <c r="I71" s="144" t="s">
        <v>483</v>
      </c>
      <c r="J71" s="144">
        <v>76060</v>
      </c>
    </row>
    <row r="72" spans="1:10">
      <c r="A72" s="281" t="s">
        <v>228</v>
      </c>
      <c r="B72" s="140" t="s">
        <v>229</v>
      </c>
      <c r="C72" s="30"/>
      <c r="F72" s="30"/>
      <c r="G72" s="30"/>
      <c r="H72" s="30"/>
      <c r="I72" s="144" t="s">
        <v>562</v>
      </c>
      <c r="J72" s="144">
        <v>27047</v>
      </c>
    </row>
    <row r="73" spans="1:10">
      <c r="A73" s="281" t="s">
        <v>230</v>
      </c>
      <c r="B73" s="140" t="s">
        <v>231</v>
      </c>
      <c r="C73" s="30"/>
      <c r="F73" s="30"/>
      <c r="G73" s="30"/>
      <c r="H73" s="30"/>
      <c r="I73" s="144" t="s">
        <v>827</v>
      </c>
      <c r="J73" s="144">
        <v>50038</v>
      </c>
    </row>
    <row r="74" spans="1:10">
      <c r="A74" s="281" t="s">
        <v>232</v>
      </c>
      <c r="B74" s="140" t="s">
        <v>233</v>
      </c>
      <c r="C74" s="30"/>
      <c r="F74" s="30"/>
      <c r="G74" s="30"/>
      <c r="H74" s="30"/>
      <c r="I74" s="144" t="s">
        <v>1241</v>
      </c>
      <c r="J74" s="144">
        <v>50040</v>
      </c>
    </row>
    <row r="75" spans="1:10">
      <c r="A75" s="281" t="s">
        <v>234</v>
      </c>
      <c r="B75" s="140" t="s">
        <v>235</v>
      </c>
      <c r="C75" s="30"/>
      <c r="F75" s="30"/>
      <c r="G75" s="30"/>
      <c r="H75" s="30"/>
      <c r="I75" s="144" t="s">
        <v>845</v>
      </c>
      <c r="J75" s="144">
        <v>14231</v>
      </c>
    </row>
    <row r="76" spans="1:10">
      <c r="A76" s="281" t="s">
        <v>236</v>
      </c>
      <c r="B76" s="140" t="s">
        <v>237</v>
      </c>
      <c r="C76" s="30"/>
      <c r="F76" s="30"/>
      <c r="G76" s="30"/>
      <c r="H76" s="30"/>
      <c r="I76" s="144" t="s">
        <v>1168</v>
      </c>
      <c r="J76" s="144">
        <v>27050</v>
      </c>
    </row>
    <row r="77" spans="1:10">
      <c r="A77" s="281" t="s">
        <v>238</v>
      </c>
      <c r="B77" s="140" t="s">
        <v>239</v>
      </c>
      <c r="C77" s="30"/>
      <c r="F77" s="30"/>
      <c r="G77" s="30"/>
      <c r="H77" s="30"/>
      <c r="I77" s="144" t="s">
        <v>1088</v>
      </c>
      <c r="J77" s="144">
        <v>27051</v>
      </c>
    </row>
    <row r="78" spans="1:10">
      <c r="A78" s="281" t="s">
        <v>240</v>
      </c>
      <c r="B78" s="140" t="s">
        <v>241</v>
      </c>
      <c r="C78" s="30"/>
      <c r="F78" s="30"/>
      <c r="G78" s="30"/>
      <c r="H78" s="30"/>
      <c r="I78" s="144" t="s">
        <v>502</v>
      </c>
      <c r="J78" s="144">
        <v>76065</v>
      </c>
    </row>
    <row r="79" spans="1:10">
      <c r="A79" s="281" t="s">
        <v>242</v>
      </c>
      <c r="B79" s="140" t="s">
        <v>243</v>
      </c>
      <c r="C79" s="30"/>
      <c r="F79" s="30"/>
      <c r="G79" s="30"/>
      <c r="H79" s="30"/>
      <c r="I79" s="144" t="s">
        <v>1006</v>
      </c>
      <c r="J79" s="144">
        <v>50042</v>
      </c>
    </row>
    <row r="80" spans="1:10">
      <c r="A80" s="281" t="s">
        <v>244</v>
      </c>
      <c r="B80" s="140" t="s">
        <v>245</v>
      </c>
      <c r="C80" s="30"/>
      <c r="F80" s="30"/>
      <c r="G80" s="30"/>
      <c r="H80" s="30"/>
      <c r="I80" s="144" t="s">
        <v>585</v>
      </c>
      <c r="J80" s="144">
        <v>76067</v>
      </c>
    </row>
    <row r="81" spans="1:10">
      <c r="A81" s="281" t="s">
        <v>246</v>
      </c>
      <c r="B81" s="140" t="s">
        <v>247</v>
      </c>
      <c r="C81" s="30"/>
      <c r="F81" s="30"/>
      <c r="G81" s="30"/>
      <c r="H81" s="30"/>
      <c r="I81" s="144" t="s">
        <v>1184</v>
      </c>
      <c r="J81" s="144">
        <v>27052</v>
      </c>
    </row>
    <row r="82" spans="1:10">
      <c r="A82" s="281" t="s">
        <v>248</v>
      </c>
      <c r="B82" s="140" t="s">
        <v>249</v>
      </c>
      <c r="C82" s="30"/>
      <c r="F82" s="30"/>
      <c r="G82" s="30"/>
      <c r="H82" s="30"/>
      <c r="I82" s="144" t="s">
        <v>528</v>
      </c>
      <c r="J82" s="144">
        <v>76069</v>
      </c>
    </row>
    <row r="83" spans="1:10">
      <c r="A83" s="281" t="s">
        <v>250</v>
      </c>
      <c r="B83" s="140" t="s">
        <v>251</v>
      </c>
      <c r="C83" s="30"/>
      <c r="F83" s="30"/>
      <c r="G83" s="30"/>
      <c r="H83" s="30"/>
      <c r="I83" s="144" t="s">
        <v>1070</v>
      </c>
      <c r="J83" s="144">
        <v>61036</v>
      </c>
    </row>
    <row r="84" spans="1:10">
      <c r="A84" s="281" t="s">
        <v>252</v>
      </c>
      <c r="B84" s="140" t="s">
        <v>253</v>
      </c>
      <c r="C84" s="30"/>
      <c r="F84" s="30"/>
      <c r="G84" s="30"/>
      <c r="H84" s="30"/>
      <c r="I84" s="144" t="s">
        <v>768</v>
      </c>
      <c r="J84" s="144">
        <v>61196</v>
      </c>
    </row>
    <row r="85" spans="1:10">
      <c r="A85" s="281" t="s">
        <v>254</v>
      </c>
      <c r="B85" s="140" t="s">
        <v>255</v>
      </c>
      <c r="C85" s="30"/>
      <c r="F85" s="30"/>
      <c r="G85" s="30"/>
      <c r="H85" s="30"/>
      <c r="I85" s="144" t="s">
        <v>1099</v>
      </c>
      <c r="J85" s="144">
        <v>28033</v>
      </c>
    </row>
    <row r="86" spans="1:10">
      <c r="A86" s="281" t="s">
        <v>256</v>
      </c>
      <c r="B86" s="140" t="s">
        <v>162</v>
      </c>
      <c r="C86" s="30"/>
      <c r="F86" s="30"/>
      <c r="G86" s="30"/>
      <c r="H86" s="30"/>
      <c r="I86" s="144" t="s">
        <v>759</v>
      </c>
      <c r="J86" s="144">
        <v>61037</v>
      </c>
    </row>
    <row r="87" spans="1:10">
      <c r="A87" s="281" t="s">
        <v>257</v>
      </c>
      <c r="B87" s="140" t="s">
        <v>258</v>
      </c>
      <c r="C87" s="30"/>
      <c r="F87" s="30"/>
      <c r="G87" s="30"/>
      <c r="H87" s="30"/>
      <c r="I87" s="144" t="s">
        <v>482</v>
      </c>
      <c r="J87" s="144">
        <v>76070</v>
      </c>
    </row>
    <row r="88" spans="1:10">
      <c r="A88" s="281" t="s">
        <v>259</v>
      </c>
      <c r="B88" s="140" t="s">
        <v>260</v>
      </c>
      <c r="C88" s="30"/>
      <c r="F88" s="30"/>
      <c r="G88" s="30"/>
      <c r="H88" s="30"/>
      <c r="I88" s="144" t="s">
        <v>457</v>
      </c>
      <c r="J88" s="144">
        <v>76071</v>
      </c>
    </row>
    <row r="89" spans="1:10">
      <c r="A89" s="281" t="s">
        <v>261</v>
      </c>
      <c r="B89" s="140" t="s">
        <v>262</v>
      </c>
      <c r="C89"/>
      <c r="I89" s="144" t="s">
        <v>457</v>
      </c>
      <c r="J89" s="144">
        <v>14057</v>
      </c>
    </row>
    <row r="90" spans="1:10">
      <c r="A90" s="281" t="s">
        <v>263</v>
      </c>
      <c r="B90" s="140" t="s">
        <v>264</v>
      </c>
      <c r="C90"/>
      <c r="I90" s="144" t="s">
        <v>947</v>
      </c>
      <c r="J90" s="144">
        <v>76074</v>
      </c>
    </row>
    <row r="91" spans="1:10">
      <c r="A91" s="281" t="s">
        <v>265</v>
      </c>
      <c r="B91" s="140" t="s">
        <v>266</v>
      </c>
      <c r="C91"/>
      <c r="I91" s="144" t="s">
        <v>947</v>
      </c>
      <c r="J91" s="144">
        <v>61039</v>
      </c>
    </row>
    <row r="92" spans="1:10">
      <c r="A92" s="282" t="s">
        <v>267</v>
      </c>
      <c r="B92" s="140" t="s">
        <v>268</v>
      </c>
      <c r="I92" s="144" t="s">
        <v>575</v>
      </c>
      <c r="J92" s="144">
        <v>61040</v>
      </c>
    </row>
    <row r="93" spans="1:10" ht="38.25">
      <c r="A93" s="282" t="s">
        <v>2525</v>
      </c>
      <c r="B93" s="140"/>
      <c r="I93" s="144" t="s">
        <v>1097</v>
      </c>
      <c r="J93" s="144">
        <v>14059</v>
      </c>
    </row>
    <row r="94" spans="1:10">
      <c r="I94" s="144" t="s">
        <v>976</v>
      </c>
      <c r="J94" s="144">
        <v>76079</v>
      </c>
    </row>
    <row r="95" spans="1:10">
      <c r="I95" s="144" t="s">
        <v>841</v>
      </c>
      <c r="J95" s="144">
        <v>14062</v>
      </c>
    </row>
    <row r="96" spans="1:10">
      <c r="I96" s="144" t="s">
        <v>1027</v>
      </c>
      <c r="J96" s="144">
        <v>61044</v>
      </c>
    </row>
    <row r="97" spans="9:10">
      <c r="I97" s="144" t="s">
        <v>1185</v>
      </c>
      <c r="J97" s="144">
        <v>27056</v>
      </c>
    </row>
    <row r="98" spans="9:10">
      <c r="I98" s="144" t="s">
        <v>642</v>
      </c>
      <c r="J98" s="144">
        <v>14063</v>
      </c>
    </row>
    <row r="99" spans="9:10">
      <c r="I99" s="144" t="s">
        <v>1269</v>
      </c>
      <c r="J99" s="144">
        <v>14064</v>
      </c>
    </row>
    <row r="100" spans="9:10">
      <c r="I100" s="144" t="s">
        <v>378</v>
      </c>
      <c r="J100" s="144">
        <v>27064</v>
      </c>
    </row>
    <row r="101" spans="9:10">
      <c r="I101" s="144" t="s">
        <v>1264</v>
      </c>
      <c r="J101" s="144">
        <v>76088</v>
      </c>
    </row>
    <row r="102" spans="9:10">
      <c r="I102" s="144" t="s">
        <v>663</v>
      </c>
      <c r="J102" s="144">
        <v>50052</v>
      </c>
    </row>
    <row r="103" spans="9:10">
      <c r="I103" s="144" t="s">
        <v>760</v>
      </c>
      <c r="J103" s="144">
        <v>61046</v>
      </c>
    </row>
    <row r="104" spans="9:10">
      <c r="I104" s="144" t="s">
        <v>1050</v>
      </c>
      <c r="J104" s="144">
        <v>50058</v>
      </c>
    </row>
    <row r="105" spans="9:10">
      <c r="I105" s="144" t="s">
        <v>717</v>
      </c>
      <c r="J105" s="144">
        <v>14079</v>
      </c>
    </row>
    <row r="106" spans="9:10">
      <c r="I106" s="144" t="s">
        <v>664</v>
      </c>
      <c r="J106" s="144">
        <v>50059</v>
      </c>
    </row>
    <row r="107" spans="9:10">
      <c r="I107" s="144" t="s">
        <v>1014</v>
      </c>
      <c r="J107" s="144">
        <v>14080</v>
      </c>
    </row>
    <row r="108" spans="9:10">
      <c r="I108" s="144" t="s">
        <v>928</v>
      </c>
      <c r="J108" s="144">
        <v>61375</v>
      </c>
    </row>
    <row r="109" spans="9:10">
      <c r="I109" s="144" t="s">
        <v>547</v>
      </c>
      <c r="J109" s="144">
        <v>27071</v>
      </c>
    </row>
    <row r="110" spans="9:10">
      <c r="I110" s="144" t="s">
        <v>1071</v>
      </c>
      <c r="J110" s="144">
        <v>61049</v>
      </c>
    </row>
    <row r="111" spans="9:10">
      <c r="I111" s="144" t="s">
        <v>635</v>
      </c>
      <c r="J111" s="144">
        <v>27076</v>
      </c>
    </row>
    <row r="112" spans="9:10">
      <c r="I112" s="144" t="s">
        <v>636</v>
      </c>
      <c r="J112" s="144">
        <v>27081</v>
      </c>
    </row>
    <row r="113" spans="9:10">
      <c r="I113" s="144" t="s">
        <v>665</v>
      </c>
      <c r="J113" s="144">
        <v>50064</v>
      </c>
    </row>
    <row r="114" spans="9:10">
      <c r="I114" s="144" t="s">
        <v>761</v>
      </c>
      <c r="J114" s="144">
        <v>61053</v>
      </c>
    </row>
    <row r="115" spans="9:10">
      <c r="I115" s="144" t="s">
        <v>1276</v>
      </c>
      <c r="J115" s="144">
        <v>61054</v>
      </c>
    </row>
    <row r="116" spans="9:10">
      <c r="I116" s="144" t="s">
        <v>1186</v>
      </c>
      <c r="J116" s="144">
        <v>27095</v>
      </c>
    </row>
    <row r="117" spans="9:10">
      <c r="I117" s="144" t="s">
        <v>415</v>
      </c>
      <c r="J117" s="144">
        <v>27097</v>
      </c>
    </row>
    <row r="118" spans="9:10">
      <c r="I118" s="144" t="s">
        <v>1072</v>
      </c>
      <c r="J118" s="144">
        <v>61055</v>
      </c>
    </row>
    <row r="119" spans="9:10">
      <c r="I119" s="144" t="s">
        <v>517</v>
      </c>
      <c r="J119" s="144">
        <v>27098</v>
      </c>
    </row>
    <row r="120" spans="9:10">
      <c r="I120" s="144" t="s">
        <v>509</v>
      </c>
      <c r="J120" s="144">
        <v>76130</v>
      </c>
    </row>
    <row r="121" spans="9:10">
      <c r="I121" s="144" t="s">
        <v>637</v>
      </c>
      <c r="J121" s="144">
        <v>27099</v>
      </c>
    </row>
    <row r="122" spans="9:10">
      <c r="I122" s="144" t="s">
        <v>379</v>
      </c>
      <c r="J122" s="144">
        <v>27101</v>
      </c>
    </row>
    <row r="123" spans="9:10">
      <c r="I123" s="144" t="s">
        <v>835</v>
      </c>
      <c r="J123" s="144">
        <v>50069</v>
      </c>
    </row>
    <row r="124" spans="9:10">
      <c r="I124" s="144" t="s">
        <v>1164</v>
      </c>
      <c r="J124" s="144">
        <v>27107</v>
      </c>
    </row>
    <row r="125" spans="9:10">
      <c r="I125" s="144" t="s">
        <v>666</v>
      </c>
      <c r="J125" s="144">
        <v>50070</v>
      </c>
    </row>
    <row r="126" spans="9:10">
      <c r="I126" s="144" t="s">
        <v>1242</v>
      </c>
      <c r="J126" s="144">
        <v>50074</v>
      </c>
    </row>
    <row r="127" spans="9:10">
      <c r="I127" s="144" t="s">
        <v>1051</v>
      </c>
      <c r="J127" s="144">
        <v>50076</v>
      </c>
    </row>
    <row r="128" spans="9:10">
      <c r="I128" s="144" t="s">
        <v>610</v>
      </c>
      <c r="J128" s="144">
        <v>76142</v>
      </c>
    </row>
    <row r="129" spans="9:10">
      <c r="I129" s="144" t="s">
        <v>427</v>
      </c>
      <c r="J129" s="144">
        <v>14096</v>
      </c>
    </row>
    <row r="130" spans="9:10">
      <c r="I130" s="144" t="s">
        <v>557</v>
      </c>
      <c r="J130" s="144">
        <v>27112</v>
      </c>
    </row>
    <row r="131" spans="9:10">
      <c r="I131" s="144" t="s">
        <v>762</v>
      </c>
      <c r="J131" s="144">
        <v>61061</v>
      </c>
    </row>
    <row r="132" spans="9:10">
      <c r="I132" s="144" t="s">
        <v>965</v>
      </c>
      <c r="J132" s="144">
        <v>50078</v>
      </c>
    </row>
    <row r="133" spans="9:10">
      <c r="I133" s="144" t="s">
        <v>1015</v>
      </c>
      <c r="J133" s="144">
        <v>14100</v>
      </c>
    </row>
    <row r="134" spans="9:10">
      <c r="I134" s="144" t="s">
        <v>643</v>
      </c>
      <c r="J134" s="144">
        <v>14107</v>
      </c>
    </row>
    <row r="135" spans="9:10">
      <c r="I135" s="144" t="s">
        <v>1052</v>
      </c>
      <c r="J135" s="144">
        <v>50085</v>
      </c>
    </row>
    <row r="136" spans="9:10">
      <c r="I136" s="144" t="s">
        <v>1187</v>
      </c>
      <c r="J136" s="144">
        <v>27116</v>
      </c>
    </row>
    <row r="137" spans="9:10">
      <c r="I137" s="144" t="s">
        <v>576</v>
      </c>
      <c r="J137" s="144">
        <v>61063</v>
      </c>
    </row>
    <row r="138" spans="9:10">
      <c r="I138" s="144" t="s">
        <v>1188</v>
      </c>
      <c r="J138" s="144">
        <v>27117</v>
      </c>
    </row>
    <row r="139" spans="9:10">
      <c r="I139" s="144" t="s">
        <v>803</v>
      </c>
      <c r="J139" s="144">
        <v>27118</v>
      </c>
    </row>
    <row r="140" spans="9:10">
      <c r="I140" s="144" t="s">
        <v>1243</v>
      </c>
      <c r="J140" s="144">
        <v>50088</v>
      </c>
    </row>
    <row r="141" spans="9:10">
      <c r="I141" s="144" t="s">
        <v>1192</v>
      </c>
      <c r="J141" s="144">
        <v>61064</v>
      </c>
    </row>
    <row r="142" spans="9:10">
      <c r="I142" s="144" t="s">
        <v>485</v>
      </c>
      <c r="J142" s="144">
        <v>76147</v>
      </c>
    </row>
    <row r="143" spans="9:10">
      <c r="I143" s="144" t="s">
        <v>1161</v>
      </c>
      <c r="J143" s="144">
        <v>61066</v>
      </c>
    </row>
    <row r="144" spans="9:10">
      <c r="I144" s="144" t="s">
        <v>877</v>
      </c>
      <c r="J144" s="144">
        <v>61067</v>
      </c>
    </row>
    <row r="145" spans="9:10">
      <c r="I145" s="144" t="s">
        <v>458</v>
      </c>
      <c r="J145" s="144">
        <v>76148</v>
      </c>
    </row>
    <row r="146" spans="9:10">
      <c r="I146" s="144" t="s">
        <v>718</v>
      </c>
      <c r="J146" s="144">
        <v>14117</v>
      </c>
    </row>
    <row r="147" spans="9:10">
      <c r="I147" s="144" t="s">
        <v>1028</v>
      </c>
      <c r="J147" s="144">
        <v>61069</v>
      </c>
    </row>
    <row r="148" spans="9:10">
      <c r="I148" s="144" t="s">
        <v>638</v>
      </c>
      <c r="J148" s="144">
        <v>27123</v>
      </c>
    </row>
    <row r="149" spans="9:10">
      <c r="I149" s="144" t="s">
        <v>639</v>
      </c>
      <c r="J149" s="144">
        <v>27124</v>
      </c>
    </row>
    <row r="150" spans="9:10">
      <c r="I150" s="144" t="s">
        <v>1317</v>
      </c>
      <c r="J150" s="144">
        <v>27125</v>
      </c>
    </row>
    <row r="151" spans="9:10">
      <c r="I151" s="144" t="s">
        <v>644</v>
      </c>
      <c r="J151" s="144">
        <v>14124</v>
      </c>
    </row>
    <row r="152" spans="9:10">
      <c r="I152" s="144" t="s">
        <v>1209</v>
      </c>
      <c r="J152" s="144">
        <v>27126</v>
      </c>
    </row>
    <row r="153" spans="9:10">
      <c r="I153" s="144" t="s">
        <v>640</v>
      </c>
      <c r="J153" s="144">
        <v>27127</v>
      </c>
    </row>
    <row r="154" spans="9:10">
      <c r="I154" s="144" t="s">
        <v>1277</v>
      </c>
      <c r="J154" s="144">
        <v>61072</v>
      </c>
    </row>
    <row r="155" spans="9:10">
      <c r="I155" s="144" t="s">
        <v>582</v>
      </c>
      <c r="J155" s="144">
        <v>35049</v>
      </c>
    </row>
    <row r="156" spans="9:10">
      <c r="I156" s="144" t="s">
        <v>645</v>
      </c>
      <c r="J156" s="144">
        <v>14132</v>
      </c>
    </row>
    <row r="157" spans="9:10">
      <c r="I157" s="144" t="s">
        <v>864</v>
      </c>
      <c r="J157" s="144">
        <v>76155</v>
      </c>
    </row>
    <row r="158" spans="9:10">
      <c r="I158" s="144" t="s">
        <v>1265</v>
      </c>
      <c r="J158" s="144">
        <v>76157</v>
      </c>
    </row>
    <row r="159" spans="9:10">
      <c r="I159" s="144" t="s">
        <v>1206</v>
      </c>
      <c r="J159" s="144">
        <v>27129</v>
      </c>
    </row>
    <row r="160" spans="9:10">
      <c r="I160" s="144" t="s">
        <v>852</v>
      </c>
      <c r="J160" s="144">
        <v>50099</v>
      </c>
    </row>
    <row r="161" spans="9:10">
      <c r="I161" s="144" t="s">
        <v>569</v>
      </c>
      <c r="J161" s="144">
        <v>50101</v>
      </c>
    </row>
    <row r="162" spans="9:10">
      <c r="I162" s="144" t="s">
        <v>1004</v>
      </c>
      <c r="J162" s="144">
        <v>50102</v>
      </c>
    </row>
    <row r="163" spans="9:10">
      <c r="I163" s="144" t="s">
        <v>1198</v>
      </c>
      <c r="J163" s="144">
        <v>61074</v>
      </c>
    </row>
    <row r="164" spans="9:10">
      <c r="I164" s="144" t="s">
        <v>667</v>
      </c>
      <c r="J164" s="144">
        <v>50105</v>
      </c>
    </row>
    <row r="165" spans="9:10">
      <c r="I165" s="144" t="s">
        <v>614</v>
      </c>
      <c r="J165" s="144">
        <v>76166</v>
      </c>
    </row>
    <row r="166" spans="9:10">
      <c r="I166" s="144" t="s">
        <v>1262</v>
      </c>
      <c r="J166" s="144">
        <v>27133</v>
      </c>
    </row>
    <row r="167" spans="9:10">
      <c r="I167" s="144" t="s">
        <v>431</v>
      </c>
      <c r="J167" s="144">
        <v>14146</v>
      </c>
    </row>
    <row r="168" spans="9:10">
      <c r="I168" s="144" t="s">
        <v>977</v>
      </c>
      <c r="J168" s="144">
        <v>76167</v>
      </c>
    </row>
    <row r="169" spans="9:10">
      <c r="I169" s="144" t="s">
        <v>668</v>
      </c>
      <c r="J169" s="144">
        <v>50106</v>
      </c>
    </row>
    <row r="170" spans="9:10">
      <c r="I170" s="144" t="s">
        <v>1048</v>
      </c>
      <c r="J170" s="144">
        <v>50108</v>
      </c>
    </row>
    <row r="171" spans="9:10">
      <c r="I171" s="144" t="s">
        <v>1073</v>
      </c>
      <c r="J171" s="144">
        <v>61076</v>
      </c>
    </row>
    <row r="172" spans="9:10">
      <c r="I172" s="144" t="s">
        <v>878</v>
      </c>
      <c r="J172" s="144">
        <v>61077</v>
      </c>
    </row>
    <row r="173" spans="9:10">
      <c r="I173" s="144" t="s">
        <v>393</v>
      </c>
      <c r="J173" s="144">
        <v>76169</v>
      </c>
    </row>
    <row r="174" spans="9:10">
      <c r="I174" s="144" t="s">
        <v>1074</v>
      </c>
      <c r="J174" s="144">
        <v>61080</v>
      </c>
    </row>
    <row r="175" spans="9:10">
      <c r="I175" s="144" t="s">
        <v>1226</v>
      </c>
      <c r="J175" s="144">
        <v>61081</v>
      </c>
    </row>
    <row r="176" spans="9:10">
      <c r="I176" s="144" t="s">
        <v>1221</v>
      </c>
      <c r="J176" s="144">
        <v>27138</v>
      </c>
    </row>
    <row r="177" spans="9:10">
      <c r="I177" s="144" t="s">
        <v>804</v>
      </c>
      <c r="J177" s="144">
        <v>27140</v>
      </c>
    </row>
    <row r="178" spans="9:10">
      <c r="I178" s="144" t="s">
        <v>1075</v>
      </c>
      <c r="J178" s="144">
        <v>61085</v>
      </c>
    </row>
    <row r="179" spans="9:10">
      <c r="I179" s="144" t="s">
        <v>998</v>
      </c>
      <c r="J179" s="144">
        <v>50117</v>
      </c>
    </row>
    <row r="180" spans="9:10">
      <c r="I180" s="144" t="s">
        <v>896</v>
      </c>
      <c r="J180" s="144">
        <v>61087</v>
      </c>
    </row>
    <row r="181" spans="9:10">
      <c r="I181" s="144" t="s">
        <v>1154</v>
      </c>
      <c r="J181" s="144">
        <v>61088</v>
      </c>
    </row>
    <row r="182" spans="9:10">
      <c r="I182" s="144" t="s">
        <v>828</v>
      </c>
      <c r="J182" s="144">
        <v>50118</v>
      </c>
    </row>
    <row r="183" spans="9:10">
      <c r="I183" s="144" t="s">
        <v>728</v>
      </c>
      <c r="J183" s="144">
        <v>28071</v>
      </c>
    </row>
    <row r="184" spans="9:10">
      <c r="I184" s="144" t="s">
        <v>1327</v>
      </c>
      <c r="J184" s="144">
        <v>61091</v>
      </c>
    </row>
    <row r="185" spans="9:10">
      <c r="I185" s="144" t="s">
        <v>548</v>
      </c>
      <c r="J185" s="144">
        <v>27146</v>
      </c>
    </row>
    <row r="186" spans="9:10">
      <c r="I186" s="144" t="s">
        <v>729</v>
      </c>
      <c r="J186" s="144">
        <v>28077</v>
      </c>
    </row>
    <row r="187" spans="9:10">
      <c r="I187" s="144" t="s">
        <v>763</v>
      </c>
      <c r="J187" s="144">
        <v>61097</v>
      </c>
    </row>
    <row r="188" spans="9:10">
      <c r="I188" s="144" t="s">
        <v>1076</v>
      </c>
      <c r="J188" s="144">
        <v>61098</v>
      </c>
    </row>
    <row r="189" spans="9:10">
      <c r="I189" s="144" t="s">
        <v>586</v>
      </c>
      <c r="J189" s="144">
        <v>76171</v>
      </c>
    </row>
    <row r="190" spans="9:10">
      <c r="I190" s="144" t="s">
        <v>1090</v>
      </c>
      <c r="J190" s="144">
        <v>61429</v>
      </c>
    </row>
    <row r="191" spans="9:10">
      <c r="I191" s="144" t="s">
        <v>1301</v>
      </c>
      <c r="J191" s="144">
        <v>27151</v>
      </c>
    </row>
    <row r="192" spans="9:10">
      <c r="I192" s="144" t="s">
        <v>1077</v>
      </c>
      <c r="J192" s="144">
        <v>61101</v>
      </c>
    </row>
    <row r="193" spans="9:10">
      <c r="I193" s="144" t="s">
        <v>1231</v>
      </c>
      <c r="J193" s="144">
        <v>35070</v>
      </c>
    </row>
    <row r="194" spans="9:10">
      <c r="I194" s="144" t="s">
        <v>730</v>
      </c>
      <c r="J194" s="144">
        <v>28089</v>
      </c>
    </row>
    <row r="195" spans="9:10">
      <c r="I195" s="144" t="s">
        <v>518</v>
      </c>
      <c r="J195" s="144">
        <v>27152</v>
      </c>
    </row>
    <row r="196" spans="9:10">
      <c r="I196" s="144" t="s">
        <v>1215</v>
      </c>
      <c r="J196" s="144">
        <v>61103</v>
      </c>
    </row>
    <row r="197" spans="9:10">
      <c r="I197" s="144" t="s">
        <v>893</v>
      </c>
      <c r="J197" s="144">
        <v>72076</v>
      </c>
    </row>
    <row r="198" spans="9:10">
      <c r="I198" s="144" t="s">
        <v>1044</v>
      </c>
      <c r="J198" s="144">
        <v>35078</v>
      </c>
    </row>
    <row r="199" spans="9:10">
      <c r="I199" s="144" t="s">
        <v>1100</v>
      </c>
      <c r="J199" s="144">
        <v>28099</v>
      </c>
    </row>
    <row r="200" spans="9:10">
      <c r="I200" s="144" t="s">
        <v>1136</v>
      </c>
      <c r="J200" s="144">
        <v>61108</v>
      </c>
    </row>
    <row r="201" spans="9:10">
      <c r="I201" s="144" t="s">
        <v>484</v>
      </c>
      <c r="J201" s="144">
        <v>76175</v>
      </c>
    </row>
    <row r="202" spans="9:10">
      <c r="I202" s="144" t="s">
        <v>1016</v>
      </c>
      <c r="J202" s="144">
        <v>14162</v>
      </c>
    </row>
    <row r="203" spans="9:10">
      <c r="I203" s="144" t="s">
        <v>813</v>
      </c>
      <c r="J203" s="144">
        <v>27191</v>
      </c>
    </row>
    <row r="204" spans="9:10">
      <c r="I204" s="144" t="s">
        <v>866</v>
      </c>
      <c r="J204" s="144">
        <v>76178</v>
      </c>
    </row>
    <row r="205" spans="9:10">
      <c r="I205" s="144" t="s">
        <v>646</v>
      </c>
      <c r="J205" s="144">
        <v>14168</v>
      </c>
    </row>
    <row r="206" spans="9:10">
      <c r="I206" s="144" t="s">
        <v>1193</v>
      </c>
      <c r="J206" s="144">
        <v>61114</v>
      </c>
    </row>
    <row r="207" spans="9:10">
      <c r="I207" s="144" t="s">
        <v>486</v>
      </c>
      <c r="J207" s="144">
        <v>76185</v>
      </c>
    </row>
    <row r="208" spans="9:10">
      <c r="I208" s="144" t="s">
        <v>566</v>
      </c>
      <c r="J208" s="144">
        <v>27165</v>
      </c>
    </row>
    <row r="209" spans="9:10">
      <c r="I209" s="144" t="s">
        <v>436</v>
      </c>
      <c r="J209" s="144">
        <v>14174</v>
      </c>
    </row>
    <row r="210" spans="9:10">
      <c r="I210" s="144" t="s">
        <v>1218</v>
      </c>
      <c r="J210" s="144">
        <v>27167</v>
      </c>
    </row>
    <row r="211" spans="9:10">
      <c r="I211" s="144" t="s">
        <v>879</v>
      </c>
      <c r="J211" s="144">
        <v>61117</v>
      </c>
    </row>
    <row r="212" spans="9:10">
      <c r="I212" s="144" t="s">
        <v>933</v>
      </c>
      <c r="J212" s="144">
        <v>27168</v>
      </c>
    </row>
    <row r="213" spans="9:10">
      <c r="I213" s="144" t="s">
        <v>380</v>
      </c>
      <c r="J213" s="144">
        <v>27169</v>
      </c>
    </row>
    <row r="214" spans="9:10">
      <c r="I214" s="144" t="s">
        <v>764</v>
      </c>
      <c r="J214" s="144">
        <v>61118</v>
      </c>
    </row>
    <row r="215" spans="9:10">
      <c r="I215" s="144" t="s">
        <v>549</v>
      </c>
      <c r="J215" s="144">
        <v>27170</v>
      </c>
    </row>
    <row r="216" spans="9:10">
      <c r="I216" s="144" t="s">
        <v>641</v>
      </c>
      <c r="J216" s="144">
        <v>27171</v>
      </c>
    </row>
    <row r="217" spans="9:10">
      <c r="I217" s="144" t="s">
        <v>1189</v>
      </c>
      <c r="J217" s="144">
        <v>27174</v>
      </c>
    </row>
    <row r="218" spans="9:10">
      <c r="I218" s="144" t="s">
        <v>731</v>
      </c>
      <c r="J218" s="144">
        <v>28109</v>
      </c>
    </row>
    <row r="219" spans="9:10">
      <c r="I219" s="144" t="s">
        <v>1017</v>
      </c>
      <c r="J219" s="144">
        <v>14183</v>
      </c>
    </row>
    <row r="220" spans="9:10">
      <c r="I220" s="144" t="s">
        <v>1309</v>
      </c>
      <c r="J220" s="144">
        <v>27176</v>
      </c>
    </row>
    <row r="221" spans="9:10">
      <c r="I221" s="144" t="s">
        <v>1137</v>
      </c>
      <c r="J221" s="144">
        <v>61122</v>
      </c>
    </row>
    <row r="222" spans="9:10">
      <c r="I222" s="144" t="s">
        <v>846</v>
      </c>
      <c r="J222" s="144">
        <v>61126</v>
      </c>
    </row>
    <row r="223" spans="9:10">
      <c r="I223" s="144" t="s">
        <v>416</v>
      </c>
      <c r="J223" s="144">
        <v>27180</v>
      </c>
    </row>
    <row r="224" spans="9:10">
      <c r="I224" s="144" t="s">
        <v>1236</v>
      </c>
      <c r="J224" s="144">
        <v>61130</v>
      </c>
    </row>
    <row r="225" spans="9:10">
      <c r="I225" s="144" t="s">
        <v>1055</v>
      </c>
      <c r="J225" s="144">
        <v>61050</v>
      </c>
    </row>
    <row r="226" spans="9:10">
      <c r="I226" s="144" t="s">
        <v>999</v>
      </c>
      <c r="J226" s="144">
        <v>50146</v>
      </c>
    </row>
    <row r="227" spans="9:10">
      <c r="I227" s="144" t="s">
        <v>669</v>
      </c>
      <c r="J227" s="144">
        <v>50150</v>
      </c>
    </row>
    <row r="228" spans="9:10">
      <c r="I228" s="144" t="s">
        <v>956</v>
      </c>
      <c r="J228" s="144">
        <v>50151</v>
      </c>
    </row>
    <row r="229" spans="9:10">
      <c r="I229" s="144" t="s">
        <v>1244</v>
      </c>
      <c r="J229" s="144">
        <v>50152</v>
      </c>
    </row>
    <row r="230" spans="9:10">
      <c r="I230" s="144" t="s">
        <v>372</v>
      </c>
      <c r="J230" s="144">
        <v>14202</v>
      </c>
    </row>
    <row r="231" spans="9:10">
      <c r="I231" s="144" t="s">
        <v>714</v>
      </c>
      <c r="J231" s="144">
        <v>14204</v>
      </c>
    </row>
    <row r="232" spans="9:10">
      <c r="I232" s="144" t="s">
        <v>867</v>
      </c>
      <c r="J232" s="144">
        <v>76192</v>
      </c>
    </row>
    <row r="233" spans="9:10">
      <c r="I233" s="144" t="s">
        <v>860</v>
      </c>
      <c r="J233" s="144">
        <v>76194</v>
      </c>
    </row>
    <row r="234" spans="9:10">
      <c r="I234" s="144" t="s">
        <v>417</v>
      </c>
      <c r="J234" s="144">
        <v>27188</v>
      </c>
    </row>
    <row r="235" spans="9:10">
      <c r="I235" s="144" t="s">
        <v>1155</v>
      </c>
      <c r="J235" s="144">
        <v>61138</v>
      </c>
    </row>
    <row r="236" spans="9:10">
      <c r="I236" s="144" t="s">
        <v>782</v>
      </c>
      <c r="J236" s="144">
        <v>27190</v>
      </c>
    </row>
    <row r="237" spans="9:10">
      <c r="I237" s="144" t="s">
        <v>587</v>
      </c>
      <c r="J237" s="144">
        <v>76202</v>
      </c>
    </row>
    <row r="238" spans="9:10">
      <c r="I238" s="144" t="s">
        <v>670</v>
      </c>
      <c r="J238" s="144">
        <v>50156</v>
      </c>
    </row>
    <row r="239" spans="9:10">
      <c r="I239" s="144" t="s">
        <v>783</v>
      </c>
      <c r="J239" s="144">
        <v>27193</v>
      </c>
    </row>
    <row r="240" spans="9:10">
      <c r="I240" s="144" t="s">
        <v>765</v>
      </c>
      <c r="J240" s="144">
        <v>61140</v>
      </c>
    </row>
    <row r="241" spans="9:10">
      <c r="I241" s="144" t="s">
        <v>625</v>
      </c>
      <c r="J241" s="144">
        <v>76207</v>
      </c>
    </row>
    <row r="242" spans="9:10">
      <c r="I242" s="144" t="s">
        <v>1245</v>
      </c>
      <c r="J242" s="144">
        <v>50158</v>
      </c>
    </row>
    <row r="243" spans="9:10">
      <c r="I243" s="144" t="s">
        <v>974</v>
      </c>
      <c r="J243" s="144">
        <v>76208</v>
      </c>
    </row>
    <row r="244" spans="9:10">
      <c r="I244" s="144" t="s">
        <v>1273</v>
      </c>
      <c r="J244" s="144">
        <v>14216</v>
      </c>
    </row>
    <row r="245" spans="9:10">
      <c r="I245" s="144" t="s">
        <v>937</v>
      </c>
      <c r="J245" s="144">
        <v>76209</v>
      </c>
    </row>
    <row r="246" spans="9:10">
      <c r="I246" s="144" t="s">
        <v>487</v>
      </c>
      <c r="J246" s="144">
        <v>76210</v>
      </c>
    </row>
    <row r="247" spans="9:10">
      <c r="I247" s="144" t="s">
        <v>530</v>
      </c>
      <c r="J247" s="144">
        <v>27196</v>
      </c>
    </row>
    <row r="248" spans="9:10">
      <c r="I248" s="144" t="s">
        <v>868</v>
      </c>
      <c r="J248" s="144">
        <v>76211</v>
      </c>
    </row>
    <row r="249" spans="9:10">
      <c r="I249" s="144" t="s">
        <v>817</v>
      </c>
      <c r="J249" s="144">
        <v>76212</v>
      </c>
    </row>
    <row r="250" spans="9:10">
      <c r="I250" s="144" t="s">
        <v>373</v>
      </c>
      <c r="J250" s="144">
        <v>14220</v>
      </c>
    </row>
    <row r="251" spans="9:10">
      <c r="I251" s="144" t="s">
        <v>426</v>
      </c>
      <c r="J251" s="144">
        <v>14347</v>
      </c>
    </row>
    <row r="252" spans="9:10">
      <c r="I252" s="144" t="s">
        <v>1289</v>
      </c>
      <c r="J252" s="144">
        <v>76217</v>
      </c>
    </row>
    <row r="253" spans="9:10">
      <c r="I253" s="144" t="s">
        <v>732</v>
      </c>
      <c r="J253" s="144">
        <v>28130</v>
      </c>
    </row>
    <row r="254" spans="9:10">
      <c r="I254" s="144" t="s">
        <v>996</v>
      </c>
      <c r="J254" s="144">
        <v>61145</v>
      </c>
    </row>
    <row r="255" spans="9:10">
      <c r="I255" s="144" t="s">
        <v>1328</v>
      </c>
      <c r="J255" s="144">
        <v>61146</v>
      </c>
    </row>
    <row r="256" spans="9:10">
      <c r="I256" s="144" t="s">
        <v>459</v>
      </c>
      <c r="J256" s="144">
        <v>76220</v>
      </c>
    </row>
    <row r="257" spans="9:10">
      <c r="I257" s="144" t="s">
        <v>671</v>
      </c>
      <c r="J257" s="144">
        <v>50166</v>
      </c>
    </row>
    <row r="258" spans="9:10">
      <c r="I258" s="144" t="s">
        <v>1000</v>
      </c>
      <c r="J258" s="144">
        <v>50167</v>
      </c>
    </row>
    <row r="259" spans="9:10">
      <c r="I259" s="144" t="s">
        <v>1001</v>
      </c>
      <c r="J259" s="144">
        <v>50168</v>
      </c>
    </row>
    <row r="260" spans="9:10">
      <c r="I260" s="144" t="s">
        <v>672</v>
      </c>
      <c r="J260" s="144">
        <v>50169</v>
      </c>
    </row>
    <row r="261" spans="9:10">
      <c r="I261" s="144" t="s">
        <v>1138</v>
      </c>
      <c r="J261" s="144">
        <v>61150</v>
      </c>
    </row>
    <row r="262" spans="9:10">
      <c r="I262" s="144" t="s">
        <v>1227</v>
      </c>
      <c r="J262" s="144">
        <v>61153</v>
      </c>
    </row>
    <row r="263" spans="9:10">
      <c r="I263" s="144" t="s">
        <v>588</v>
      </c>
      <c r="J263" s="144">
        <v>76229</v>
      </c>
    </row>
    <row r="264" spans="9:10">
      <c r="I264" s="144" t="s">
        <v>608</v>
      </c>
      <c r="J264" s="144">
        <v>76230</v>
      </c>
    </row>
    <row r="265" spans="9:10">
      <c r="I265" s="144" t="s">
        <v>978</v>
      </c>
      <c r="J265" s="144">
        <v>76232</v>
      </c>
    </row>
    <row r="266" spans="9:10">
      <c r="I266" s="144" t="s">
        <v>853</v>
      </c>
      <c r="J266" s="144">
        <v>14239</v>
      </c>
    </row>
    <row r="267" spans="9:10">
      <c r="I267" s="144" t="s">
        <v>503</v>
      </c>
      <c r="J267" s="144">
        <v>76235</v>
      </c>
    </row>
    <row r="268" spans="9:10">
      <c r="I268" s="144" t="s">
        <v>554</v>
      </c>
      <c r="J268" s="144">
        <v>27218</v>
      </c>
    </row>
    <row r="269" spans="9:10">
      <c r="I269" s="144" t="s">
        <v>1270</v>
      </c>
      <c r="J269" s="144">
        <v>14240</v>
      </c>
    </row>
    <row r="270" spans="9:10">
      <c r="I270" s="144" t="s">
        <v>784</v>
      </c>
      <c r="J270" s="144">
        <v>27220</v>
      </c>
    </row>
    <row r="271" spans="9:10">
      <c r="I271" s="144" t="s">
        <v>589</v>
      </c>
      <c r="J271" s="144">
        <v>76242</v>
      </c>
    </row>
    <row r="272" spans="9:10">
      <c r="I272" s="144" t="s">
        <v>488</v>
      </c>
      <c r="J272" s="144">
        <v>76244</v>
      </c>
    </row>
    <row r="273" spans="9:10">
      <c r="I273" s="144" t="s">
        <v>673</v>
      </c>
      <c r="J273" s="144">
        <v>50177</v>
      </c>
    </row>
    <row r="274" spans="9:10">
      <c r="I274" s="144" t="s">
        <v>979</v>
      </c>
      <c r="J274" s="144">
        <v>76254</v>
      </c>
    </row>
    <row r="275" spans="9:10">
      <c r="I275" s="144" t="s">
        <v>624</v>
      </c>
      <c r="J275" s="144">
        <v>76255</v>
      </c>
    </row>
    <row r="276" spans="9:10">
      <c r="I276" s="144" t="s">
        <v>785</v>
      </c>
      <c r="J276" s="144">
        <v>27229</v>
      </c>
    </row>
    <row r="277" spans="9:10">
      <c r="I277" s="144" t="s">
        <v>810</v>
      </c>
      <c r="J277" s="144">
        <v>27230</v>
      </c>
    </row>
    <row r="278" spans="9:10">
      <c r="I278" s="144" t="s">
        <v>805</v>
      </c>
      <c r="J278" s="144">
        <v>27231</v>
      </c>
    </row>
    <row r="279" spans="9:10">
      <c r="I279" s="144" t="s">
        <v>869</v>
      </c>
      <c r="J279" s="144">
        <v>76257</v>
      </c>
    </row>
    <row r="280" spans="9:10">
      <c r="I280" s="144" t="s">
        <v>381</v>
      </c>
      <c r="J280" s="144">
        <v>27233</v>
      </c>
    </row>
    <row r="281" spans="9:10">
      <c r="I281" s="144" t="s">
        <v>1078</v>
      </c>
      <c r="J281" s="144">
        <v>61158</v>
      </c>
    </row>
    <row r="282" spans="9:10">
      <c r="I282" s="144" t="s">
        <v>733</v>
      </c>
      <c r="J282" s="144">
        <v>28148</v>
      </c>
    </row>
    <row r="283" spans="9:10">
      <c r="I283" s="144" t="s">
        <v>1062</v>
      </c>
      <c r="J283" s="144">
        <v>76259</v>
      </c>
    </row>
    <row r="284" spans="9:10">
      <c r="I284" s="144" t="s">
        <v>766</v>
      </c>
      <c r="J284" s="144">
        <v>61160</v>
      </c>
    </row>
    <row r="285" spans="9:10">
      <c r="I285" s="144" t="s">
        <v>570</v>
      </c>
      <c r="J285" s="144">
        <v>50178</v>
      </c>
    </row>
    <row r="286" spans="9:10">
      <c r="I286" s="144" t="s">
        <v>1139</v>
      </c>
      <c r="J286" s="144">
        <v>61162</v>
      </c>
    </row>
    <row r="287" spans="9:10">
      <c r="I287" s="144" t="s">
        <v>1194</v>
      </c>
      <c r="J287" s="144">
        <v>61164</v>
      </c>
    </row>
    <row r="288" spans="9:10">
      <c r="I288" s="144" t="s">
        <v>446</v>
      </c>
      <c r="J288" s="144">
        <v>61165</v>
      </c>
    </row>
    <row r="289" spans="9:10">
      <c r="I289" s="144" t="s">
        <v>938</v>
      </c>
      <c r="J289" s="144">
        <v>76260</v>
      </c>
    </row>
    <row r="290" spans="9:10">
      <c r="I290" s="144" t="s">
        <v>932</v>
      </c>
      <c r="J290" s="144">
        <v>61166</v>
      </c>
    </row>
    <row r="291" spans="9:10">
      <c r="I291" s="144" t="s">
        <v>1285</v>
      </c>
      <c r="J291" s="144">
        <v>27239</v>
      </c>
    </row>
    <row r="292" spans="9:10">
      <c r="I292" s="144" t="s">
        <v>1210</v>
      </c>
      <c r="J292" s="144">
        <v>27240</v>
      </c>
    </row>
    <row r="293" spans="9:10">
      <c r="I293" s="144" t="s">
        <v>1223</v>
      </c>
      <c r="J293" s="144">
        <v>61167</v>
      </c>
    </row>
    <row r="294" spans="9:10">
      <c r="I294" s="144" t="s">
        <v>939</v>
      </c>
      <c r="J294" s="144">
        <v>76261</v>
      </c>
    </row>
    <row r="295" spans="9:10">
      <c r="I295" s="144" t="s">
        <v>1321</v>
      </c>
      <c r="J295" s="144">
        <v>28149</v>
      </c>
    </row>
    <row r="296" spans="9:10">
      <c r="I296" s="144" t="s">
        <v>489</v>
      </c>
      <c r="J296" s="144">
        <v>76262</v>
      </c>
    </row>
    <row r="297" spans="9:10">
      <c r="I297" s="144" t="s">
        <v>674</v>
      </c>
      <c r="J297" s="144">
        <v>50181</v>
      </c>
    </row>
    <row r="298" spans="9:10">
      <c r="I298" s="144" t="s">
        <v>957</v>
      </c>
      <c r="J298" s="144">
        <v>50182</v>
      </c>
    </row>
    <row r="299" spans="9:10">
      <c r="I299" s="144" t="s">
        <v>558</v>
      </c>
      <c r="J299" s="144">
        <v>27242</v>
      </c>
    </row>
    <row r="300" spans="9:10">
      <c r="I300" s="144" t="s">
        <v>382</v>
      </c>
      <c r="J300" s="144">
        <v>27243</v>
      </c>
    </row>
    <row r="301" spans="9:10">
      <c r="I301" s="144" t="s">
        <v>1079</v>
      </c>
      <c r="J301" s="144">
        <v>61170</v>
      </c>
    </row>
    <row r="302" spans="9:10">
      <c r="I302" s="144" t="s">
        <v>936</v>
      </c>
      <c r="J302" s="144">
        <v>27247</v>
      </c>
    </row>
    <row r="303" spans="9:10">
      <c r="I303" s="144" t="s">
        <v>1290</v>
      </c>
      <c r="J303" s="144">
        <v>76266</v>
      </c>
    </row>
    <row r="304" spans="9:10">
      <c r="I304" s="144" t="s">
        <v>675</v>
      </c>
      <c r="J304" s="144">
        <v>50186</v>
      </c>
    </row>
    <row r="305" spans="9:10">
      <c r="I305" s="144" t="s">
        <v>862</v>
      </c>
      <c r="J305" s="144">
        <v>76268</v>
      </c>
    </row>
    <row r="306" spans="9:10">
      <c r="I306" s="144" t="s">
        <v>510</v>
      </c>
      <c r="J306" s="144">
        <v>76269</v>
      </c>
    </row>
    <row r="307" spans="9:10">
      <c r="I307" s="144" t="s">
        <v>843</v>
      </c>
      <c r="J307" s="144">
        <v>14275</v>
      </c>
    </row>
    <row r="308" spans="9:10">
      <c r="I308" s="144" t="s">
        <v>1286</v>
      </c>
      <c r="J308" s="144">
        <v>27251</v>
      </c>
    </row>
    <row r="309" spans="9:10">
      <c r="I309" s="144" t="s">
        <v>550</v>
      </c>
      <c r="J309" s="144">
        <v>27252</v>
      </c>
    </row>
    <row r="310" spans="9:10">
      <c r="I310" s="144" t="s">
        <v>1101</v>
      </c>
      <c r="J310" s="144">
        <v>28155</v>
      </c>
    </row>
    <row r="311" spans="9:10">
      <c r="I311" s="144" t="s">
        <v>855</v>
      </c>
      <c r="J311" s="144">
        <v>28156</v>
      </c>
    </row>
    <row r="312" spans="9:10">
      <c r="I312" s="144" t="s">
        <v>786</v>
      </c>
      <c r="J312" s="144">
        <v>27254</v>
      </c>
    </row>
    <row r="313" spans="9:10">
      <c r="I313" s="144" t="s">
        <v>676</v>
      </c>
      <c r="J313" s="144">
        <v>50190</v>
      </c>
    </row>
    <row r="314" spans="9:10">
      <c r="I314" s="144" t="s">
        <v>975</v>
      </c>
      <c r="J314" s="144">
        <v>76276</v>
      </c>
    </row>
    <row r="315" spans="9:10">
      <c r="I315" s="144" t="s">
        <v>647</v>
      </c>
      <c r="J315" s="144">
        <v>14281</v>
      </c>
    </row>
    <row r="316" spans="9:10">
      <c r="I316" s="144" t="s">
        <v>1282</v>
      </c>
      <c r="J316" s="144">
        <v>27258</v>
      </c>
    </row>
    <row r="317" spans="9:10">
      <c r="I317" s="144" t="s">
        <v>870</v>
      </c>
      <c r="J317" s="144">
        <v>76278</v>
      </c>
    </row>
    <row r="318" spans="9:10">
      <c r="I318" s="144" t="s">
        <v>383</v>
      </c>
      <c r="J318" s="144">
        <v>27260</v>
      </c>
    </row>
    <row r="319" spans="9:10">
      <c r="I319" s="144" t="s">
        <v>734</v>
      </c>
      <c r="J319" s="144">
        <v>28159</v>
      </c>
    </row>
    <row r="320" spans="9:10">
      <c r="I320" s="144" t="s">
        <v>1080</v>
      </c>
      <c r="J320" s="144">
        <v>61176</v>
      </c>
    </row>
    <row r="321" spans="9:10">
      <c r="I321" s="144" t="s">
        <v>819</v>
      </c>
      <c r="J321" s="144">
        <v>76475</v>
      </c>
    </row>
    <row r="322" spans="9:10">
      <c r="I322" s="144" t="s">
        <v>490</v>
      </c>
      <c r="J322" s="144">
        <v>76280</v>
      </c>
    </row>
    <row r="323" spans="9:10">
      <c r="I323" s="144" t="s">
        <v>526</v>
      </c>
      <c r="J323" s="144">
        <v>76282</v>
      </c>
    </row>
    <row r="324" spans="9:10">
      <c r="I324" s="144" t="s">
        <v>1115</v>
      </c>
      <c r="J324" s="144">
        <v>27267</v>
      </c>
    </row>
    <row r="325" spans="9:10">
      <c r="I325" s="144" t="s">
        <v>491</v>
      </c>
      <c r="J325" s="144">
        <v>76283</v>
      </c>
    </row>
    <row r="326" spans="9:10">
      <c r="I326" s="144" t="s">
        <v>1106</v>
      </c>
      <c r="J326" s="144">
        <v>35116</v>
      </c>
    </row>
    <row r="327" spans="9:10">
      <c r="I327" s="144" t="s">
        <v>553</v>
      </c>
      <c r="J327" s="144">
        <v>27269</v>
      </c>
    </row>
    <row r="328" spans="9:10">
      <c r="I328" s="144" t="s">
        <v>1018</v>
      </c>
      <c r="J328" s="144">
        <v>14290</v>
      </c>
    </row>
    <row r="329" spans="9:10">
      <c r="I329" s="144" t="s">
        <v>677</v>
      </c>
      <c r="J329" s="144">
        <v>50194</v>
      </c>
    </row>
    <row r="330" spans="9:10">
      <c r="I330" s="144" t="s">
        <v>511</v>
      </c>
      <c r="J330" s="144">
        <v>76288</v>
      </c>
    </row>
    <row r="331" spans="9:10">
      <c r="I331" s="144" t="s">
        <v>1102</v>
      </c>
      <c r="J331" s="144">
        <v>28166</v>
      </c>
    </row>
    <row r="332" spans="9:10">
      <c r="I332" s="144" t="s">
        <v>861</v>
      </c>
      <c r="J332" s="144">
        <v>76291</v>
      </c>
    </row>
    <row r="333" spans="9:10">
      <c r="I333" s="144" t="s">
        <v>597</v>
      </c>
      <c r="J333" s="144">
        <v>76292</v>
      </c>
    </row>
    <row r="334" spans="9:10">
      <c r="I334" s="144" t="s">
        <v>437</v>
      </c>
      <c r="J334" s="144">
        <v>61181</v>
      </c>
    </row>
    <row r="335" spans="9:10">
      <c r="I335" s="144" t="s">
        <v>787</v>
      </c>
      <c r="J335" s="144">
        <v>27273</v>
      </c>
    </row>
    <row r="336" spans="9:10">
      <c r="I336" s="144" t="s">
        <v>460</v>
      </c>
      <c r="J336" s="144">
        <v>76295</v>
      </c>
    </row>
    <row r="337" spans="9:10">
      <c r="I337" s="144" t="s">
        <v>418</v>
      </c>
      <c r="J337" s="144">
        <v>27275</v>
      </c>
    </row>
    <row r="338" spans="9:10">
      <c r="I338" s="144" t="s">
        <v>950</v>
      </c>
      <c r="J338" s="144">
        <v>76297</v>
      </c>
    </row>
    <row r="339" spans="9:10">
      <c r="I339" s="144" t="s">
        <v>447</v>
      </c>
      <c r="J339" s="144">
        <v>61182</v>
      </c>
    </row>
    <row r="340" spans="9:10">
      <c r="I340" s="144" t="s">
        <v>1195</v>
      </c>
      <c r="J340" s="144">
        <v>61183</v>
      </c>
    </row>
    <row r="341" spans="9:10">
      <c r="I341" s="144" t="s">
        <v>806</v>
      </c>
      <c r="J341" s="144">
        <v>27278</v>
      </c>
    </row>
    <row r="342" spans="9:10">
      <c r="I342" s="144" t="s">
        <v>519</v>
      </c>
      <c r="J342" s="144">
        <v>27279</v>
      </c>
    </row>
    <row r="343" spans="9:10">
      <c r="I343" s="144" t="s">
        <v>571</v>
      </c>
      <c r="J343" s="144">
        <v>50196</v>
      </c>
    </row>
    <row r="344" spans="9:10">
      <c r="I344" s="144" t="s">
        <v>856</v>
      </c>
      <c r="J344" s="144">
        <v>50197</v>
      </c>
    </row>
    <row r="345" spans="9:10">
      <c r="I345" s="144" t="s">
        <v>951</v>
      </c>
      <c r="J345" s="144">
        <v>50198</v>
      </c>
    </row>
    <row r="346" spans="9:10">
      <c r="I346" s="144" t="s">
        <v>648</v>
      </c>
      <c r="J346" s="144">
        <v>14298</v>
      </c>
    </row>
    <row r="347" spans="9:10">
      <c r="I347" s="144" t="s">
        <v>1002</v>
      </c>
      <c r="J347" s="144">
        <v>50199</v>
      </c>
    </row>
    <row r="348" spans="9:10">
      <c r="I348" s="144" t="s">
        <v>767</v>
      </c>
      <c r="J348" s="144">
        <v>61187</v>
      </c>
    </row>
    <row r="349" spans="9:10">
      <c r="I349" s="144" t="s">
        <v>442</v>
      </c>
      <c r="J349" s="144">
        <v>61188</v>
      </c>
    </row>
    <row r="350" spans="9:10">
      <c r="I350" s="144" t="s">
        <v>1081</v>
      </c>
      <c r="J350" s="144">
        <v>61189</v>
      </c>
    </row>
    <row r="351" spans="9:10">
      <c r="I351" s="144" t="s">
        <v>1140</v>
      </c>
      <c r="J351" s="144">
        <v>61190</v>
      </c>
    </row>
    <row r="352" spans="9:10">
      <c r="I352" s="144" t="s">
        <v>520</v>
      </c>
      <c r="J352" s="144">
        <v>27285</v>
      </c>
    </row>
    <row r="353" spans="9:10">
      <c r="I353" s="144" t="s">
        <v>1211</v>
      </c>
      <c r="J353" s="144">
        <v>27288</v>
      </c>
    </row>
    <row r="354" spans="9:10">
      <c r="I354" s="144" t="s">
        <v>1082</v>
      </c>
      <c r="J354" s="144">
        <v>61192</v>
      </c>
    </row>
    <row r="355" spans="9:10">
      <c r="I355" s="144" t="s">
        <v>851</v>
      </c>
      <c r="J355" s="144">
        <v>50208</v>
      </c>
    </row>
    <row r="356" spans="9:10">
      <c r="I356" s="144" t="s">
        <v>394</v>
      </c>
      <c r="J356" s="144">
        <v>76305</v>
      </c>
    </row>
    <row r="357" spans="9:10">
      <c r="I357" s="144" t="s">
        <v>719</v>
      </c>
      <c r="J357" s="144">
        <v>14305</v>
      </c>
    </row>
    <row r="358" spans="9:10">
      <c r="I358" s="144" t="s">
        <v>678</v>
      </c>
      <c r="J358" s="144">
        <v>50210</v>
      </c>
    </row>
    <row r="359" spans="9:10">
      <c r="I359" s="144" t="s">
        <v>443</v>
      </c>
      <c r="J359" s="144">
        <v>61474</v>
      </c>
    </row>
    <row r="360" spans="9:10">
      <c r="I360" s="144" t="s">
        <v>1116</v>
      </c>
      <c r="J360" s="144">
        <v>27290</v>
      </c>
    </row>
    <row r="361" spans="9:10">
      <c r="I361" s="144" t="s">
        <v>940</v>
      </c>
      <c r="J361" s="144">
        <v>76312</v>
      </c>
    </row>
    <row r="362" spans="9:10">
      <c r="I362" s="144" t="s">
        <v>955</v>
      </c>
      <c r="J362" s="144">
        <v>50215</v>
      </c>
    </row>
    <row r="363" spans="9:10">
      <c r="I363" s="144" t="s">
        <v>818</v>
      </c>
      <c r="J363" s="144">
        <v>76313</v>
      </c>
    </row>
    <row r="364" spans="9:10">
      <c r="I364" s="144" t="s">
        <v>991</v>
      </c>
      <c r="J364" s="144">
        <v>50216</v>
      </c>
    </row>
    <row r="365" spans="9:10">
      <c r="I365" s="144" t="s">
        <v>1105</v>
      </c>
      <c r="J365" s="144">
        <v>76315</v>
      </c>
    </row>
    <row r="366" spans="9:10">
      <c r="I366" s="144" t="s">
        <v>649</v>
      </c>
      <c r="J366" s="144">
        <v>14312</v>
      </c>
    </row>
    <row r="367" spans="9:10">
      <c r="I367" s="144" t="s">
        <v>822</v>
      </c>
      <c r="J367" s="144">
        <v>76319</v>
      </c>
    </row>
    <row r="368" spans="9:10">
      <c r="I368" s="144" t="s">
        <v>871</v>
      </c>
      <c r="J368" s="144">
        <v>76320</v>
      </c>
    </row>
    <row r="369" spans="9:10">
      <c r="I369" s="144" t="s">
        <v>863</v>
      </c>
      <c r="J369" s="144">
        <v>76321</v>
      </c>
    </row>
    <row r="370" spans="9:10">
      <c r="I370" s="144" t="s">
        <v>583</v>
      </c>
      <c r="J370" s="144">
        <v>50218</v>
      </c>
    </row>
    <row r="371" spans="9:10">
      <c r="I371" s="144" t="s">
        <v>578</v>
      </c>
      <c r="J371" s="144">
        <v>14318</v>
      </c>
    </row>
    <row r="372" spans="9:10">
      <c r="I372" s="144" t="s">
        <v>1118</v>
      </c>
      <c r="J372" s="144">
        <v>27300</v>
      </c>
    </row>
    <row r="373" spans="9:10">
      <c r="I373" s="144" t="s">
        <v>602</v>
      </c>
      <c r="J373" s="144">
        <v>76332</v>
      </c>
    </row>
    <row r="374" spans="9:10">
      <c r="I374" s="144" t="s">
        <v>521</v>
      </c>
      <c r="J374" s="144">
        <v>27304</v>
      </c>
    </row>
    <row r="375" spans="9:10">
      <c r="I375" s="144" t="s">
        <v>847</v>
      </c>
      <c r="J375" s="144">
        <v>61199</v>
      </c>
    </row>
    <row r="376" spans="9:10">
      <c r="I376" s="144" t="s">
        <v>567</v>
      </c>
      <c r="J376" s="144">
        <v>50041</v>
      </c>
    </row>
    <row r="377" spans="9:10">
      <c r="I377" s="144" t="s">
        <v>590</v>
      </c>
      <c r="J377" s="144">
        <v>76338</v>
      </c>
    </row>
    <row r="378" spans="9:10">
      <c r="I378" s="144" t="s">
        <v>679</v>
      </c>
      <c r="J378" s="144">
        <v>50227</v>
      </c>
    </row>
    <row r="379" spans="9:10">
      <c r="I379" s="144" t="s">
        <v>735</v>
      </c>
      <c r="J379" s="144">
        <v>28192</v>
      </c>
    </row>
    <row r="380" spans="9:10">
      <c r="I380" s="144" t="s">
        <v>788</v>
      </c>
      <c r="J380" s="144">
        <v>27312</v>
      </c>
    </row>
    <row r="381" spans="9:10">
      <c r="I381" s="144" t="s">
        <v>912</v>
      </c>
      <c r="J381" s="144">
        <v>27315</v>
      </c>
    </row>
    <row r="382" spans="9:10">
      <c r="I382" s="144" t="s">
        <v>880</v>
      </c>
      <c r="J382" s="144">
        <v>61202</v>
      </c>
    </row>
    <row r="383" spans="9:10">
      <c r="I383" s="144" t="s">
        <v>980</v>
      </c>
      <c r="J383" s="144">
        <v>76349</v>
      </c>
    </row>
    <row r="384" spans="9:10">
      <c r="I384" s="144" t="s">
        <v>395</v>
      </c>
      <c r="J384" s="144">
        <v>76350</v>
      </c>
    </row>
    <row r="385" spans="9:10">
      <c r="I385" s="144" t="s">
        <v>396</v>
      </c>
      <c r="J385" s="144">
        <v>76351</v>
      </c>
    </row>
    <row r="386" spans="9:10">
      <c r="I386" s="144" t="s">
        <v>973</v>
      </c>
      <c r="J386" s="144">
        <v>50236</v>
      </c>
    </row>
    <row r="387" spans="9:10">
      <c r="I387" s="144" t="s">
        <v>789</v>
      </c>
      <c r="J387" s="144">
        <v>27321</v>
      </c>
    </row>
    <row r="388" spans="9:10">
      <c r="I388" s="144" t="s">
        <v>829</v>
      </c>
      <c r="J388" s="144">
        <v>50237</v>
      </c>
    </row>
    <row r="389" spans="9:10">
      <c r="I389" s="144" t="s">
        <v>568</v>
      </c>
      <c r="J389" s="144">
        <v>50238</v>
      </c>
    </row>
    <row r="390" spans="9:10">
      <c r="I390" s="144" t="s">
        <v>881</v>
      </c>
      <c r="J390" s="144">
        <v>61203</v>
      </c>
    </row>
    <row r="391" spans="9:10">
      <c r="I391" s="144" t="s">
        <v>680</v>
      </c>
      <c r="J391" s="144">
        <v>50241</v>
      </c>
    </row>
    <row r="392" spans="9:10">
      <c r="I392" s="144" t="s">
        <v>913</v>
      </c>
      <c r="J392" s="144">
        <v>27329</v>
      </c>
    </row>
    <row r="393" spans="9:10">
      <c r="I393" s="144" t="s">
        <v>397</v>
      </c>
      <c r="J393" s="144">
        <v>76354</v>
      </c>
    </row>
    <row r="394" spans="9:10">
      <c r="I394" s="144" t="s">
        <v>591</v>
      </c>
      <c r="J394" s="144">
        <v>76358</v>
      </c>
    </row>
    <row r="395" spans="9:10">
      <c r="I395" s="144" t="s">
        <v>540</v>
      </c>
      <c r="J395" s="144">
        <v>27330</v>
      </c>
    </row>
    <row r="396" spans="9:10">
      <c r="I396" s="144" t="s">
        <v>907</v>
      </c>
      <c r="J396" s="144">
        <v>27332</v>
      </c>
    </row>
    <row r="397" spans="9:10">
      <c r="I397" s="144" t="s">
        <v>790</v>
      </c>
      <c r="J397" s="144">
        <v>27335</v>
      </c>
    </row>
    <row r="398" spans="9:10">
      <c r="I398" s="144" t="s">
        <v>724</v>
      </c>
      <c r="J398" s="144">
        <v>50243</v>
      </c>
    </row>
    <row r="399" spans="9:10">
      <c r="I399" s="144" t="s">
        <v>981</v>
      </c>
      <c r="J399" s="144">
        <v>76361</v>
      </c>
    </row>
    <row r="400" spans="9:10">
      <c r="I400" s="144" t="s">
        <v>398</v>
      </c>
      <c r="J400" s="144">
        <v>76362</v>
      </c>
    </row>
    <row r="401" spans="9:10">
      <c r="I401" s="144" t="s">
        <v>1046</v>
      </c>
      <c r="J401" s="144">
        <v>35132</v>
      </c>
    </row>
    <row r="402" spans="9:10">
      <c r="I402" s="144" t="s">
        <v>598</v>
      </c>
      <c r="J402" s="144">
        <v>76364</v>
      </c>
    </row>
    <row r="403" spans="9:10">
      <c r="I403" s="144" t="s">
        <v>1302</v>
      </c>
      <c r="J403" s="144">
        <v>27338</v>
      </c>
    </row>
    <row r="404" spans="9:10">
      <c r="I404" s="144" t="s">
        <v>769</v>
      </c>
      <c r="J404" s="144">
        <v>61206</v>
      </c>
    </row>
    <row r="405" spans="9:10">
      <c r="I405" s="144" t="s">
        <v>791</v>
      </c>
      <c r="J405" s="144">
        <v>27339</v>
      </c>
    </row>
    <row r="406" spans="9:10">
      <c r="I406" s="144" t="s">
        <v>374</v>
      </c>
      <c r="J406" s="144">
        <v>14333</v>
      </c>
    </row>
    <row r="407" spans="9:10">
      <c r="I407" s="144" t="s">
        <v>807</v>
      </c>
      <c r="J407" s="144">
        <v>27342</v>
      </c>
    </row>
    <row r="408" spans="9:10">
      <c r="I408" s="144" t="s">
        <v>792</v>
      </c>
      <c r="J408" s="144">
        <v>27343</v>
      </c>
    </row>
    <row r="409" spans="9:10">
      <c r="I409" s="144" t="s">
        <v>720</v>
      </c>
      <c r="J409" s="144">
        <v>14338</v>
      </c>
    </row>
    <row r="410" spans="9:10">
      <c r="I410" s="144" t="s">
        <v>1119</v>
      </c>
      <c r="J410" s="144">
        <v>27345</v>
      </c>
    </row>
    <row r="411" spans="9:10">
      <c r="I411" s="144" t="s">
        <v>1008</v>
      </c>
      <c r="J411" s="144">
        <v>50253</v>
      </c>
    </row>
    <row r="412" spans="9:10">
      <c r="I412" s="144" t="s">
        <v>1239</v>
      </c>
      <c r="J412" s="144">
        <v>61207</v>
      </c>
    </row>
    <row r="413" spans="9:10">
      <c r="I413" s="144" t="s">
        <v>543</v>
      </c>
      <c r="J413" s="144">
        <v>27348</v>
      </c>
    </row>
    <row r="414" spans="9:10">
      <c r="I414" s="144" t="s">
        <v>615</v>
      </c>
      <c r="J414" s="144">
        <v>76374</v>
      </c>
    </row>
    <row r="415" spans="9:10">
      <c r="I415" s="144" t="s">
        <v>1291</v>
      </c>
      <c r="J415" s="144">
        <v>76375</v>
      </c>
    </row>
    <row r="416" spans="9:10">
      <c r="I416" s="144" t="s">
        <v>770</v>
      </c>
      <c r="J416" s="144">
        <v>61208</v>
      </c>
    </row>
    <row r="417" spans="9:10">
      <c r="I417" s="144" t="s">
        <v>793</v>
      </c>
      <c r="J417" s="144">
        <v>27353</v>
      </c>
    </row>
    <row r="418" spans="9:10">
      <c r="I418" s="144" t="s">
        <v>1225</v>
      </c>
      <c r="J418" s="144">
        <v>14342</v>
      </c>
    </row>
    <row r="419" spans="9:10">
      <c r="I419" s="144" t="s">
        <v>1019</v>
      </c>
      <c r="J419" s="144">
        <v>14343</v>
      </c>
    </row>
    <row r="420" spans="9:10">
      <c r="I420" s="144" t="s">
        <v>794</v>
      </c>
      <c r="J420" s="144">
        <v>27355</v>
      </c>
    </row>
    <row r="421" spans="9:10">
      <c r="I421" s="144" t="s">
        <v>736</v>
      </c>
      <c r="J421" s="144">
        <v>28200</v>
      </c>
    </row>
    <row r="422" spans="9:10">
      <c r="I422" s="144" t="s">
        <v>1083</v>
      </c>
      <c r="J422" s="144">
        <v>61209</v>
      </c>
    </row>
    <row r="423" spans="9:10">
      <c r="I423" s="144" t="s">
        <v>1084</v>
      </c>
      <c r="J423" s="144">
        <v>61210</v>
      </c>
    </row>
    <row r="424" spans="9:10">
      <c r="I424" s="144" t="s">
        <v>808</v>
      </c>
      <c r="J424" s="144">
        <v>27358</v>
      </c>
    </row>
    <row r="425" spans="9:10">
      <c r="I425" s="144" t="s">
        <v>1043</v>
      </c>
      <c r="J425" s="144">
        <v>50066</v>
      </c>
    </row>
    <row r="426" spans="9:10">
      <c r="I426" s="144" t="s">
        <v>399</v>
      </c>
      <c r="J426" s="144">
        <v>76378</v>
      </c>
    </row>
    <row r="427" spans="9:10">
      <c r="I427" s="144" t="s">
        <v>1254</v>
      </c>
      <c r="J427" s="144">
        <v>50260</v>
      </c>
    </row>
    <row r="428" spans="9:10">
      <c r="I428" s="144" t="s">
        <v>1331</v>
      </c>
      <c r="J428" s="144">
        <v>61211</v>
      </c>
    </row>
    <row r="429" spans="9:10">
      <c r="I429" s="144" t="s">
        <v>1085</v>
      </c>
      <c r="J429" s="144">
        <v>61212</v>
      </c>
    </row>
    <row r="430" spans="9:10">
      <c r="I430" s="144" t="s">
        <v>448</v>
      </c>
      <c r="J430" s="144">
        <v>61213</v>
      </c>
    </row>
    <row r="431" spans="9:10">
      <c r="I431" s="144" t="s">
        <v>897</v>
      </c>
      <c r="J431" s="144">
        <v>61215</v>
      </c>
    </row>
    <row r="432" spans="9:10">
      <c r="I432" s="144" t="s">
        <v>737</v>
      </c>
      <c r="J432" s="144">
        <v>28202</v>
      </c>
    </row>
    <row r="433" spans="9:10">
      <c r="I433" s="144" t="s">
        <v>830</v>
      </c>
      <c r="J433" s="144">
        <v>50262</v>
      </c>
    </row>
    <row r="434" spans="9:10">
      <c r="I434" s="144" t="s">
        <v>1156</v>
      </c>
      <c r="J434" s="144">
        <v>61216</v>
      </c>
    </row>
    <row r="435" spans="9:10">
      <c r="I435" s="144" t="s">
        <v>1086</v>
      </c>
      <c r="J435" s="144">
        <v>61217</v>
      </c>
    </row>
    <row r="436" spans="9:10">
      <c r="I436" s="144" t="s">
        <v>738</v>
      </c>
      <c r="J436" s="144">
        <v>28203</v>
      </c>
    </row>
    <row r="437" spans="9:10">
      <c r="I437" s="144" t="s">
        <v>1263</v>
      </c>
      <c r="J437" s="144">
        <v>27363</v>
      </c>
    </row>
    <row r="438" spans="9:10">
      <c r="I438" s="144" t="s">
        <v>1120</v>
      </c>
      <c r="J438" s="144">
        <v>27364</v>
      </c>
    </row>
    <row r="439" spans="9:10">
      <c r="I439" s="144" t="s">
        <v>419</v>
      </c>
      <c r="J439" s="144">
        <v>27365</v>
      </c>
    </row>
    <row r="440" spans="9:10">
      <c r="I440" s="144" t="s">
        <v>559</v>
      </c>
      <c r="J440" s="144">
        <v>27565</v>
      </c>
    </row>
    <row r="441" spans="9:10">
      <c r="I441" s="144" t="s">
        <v>958</v>
      </c>
      <c r="J441" s="144">
        <v>50267</v>
      </c>
    </row>
    <row r="442" spans="9:10">
      <c r="I442" s="144" t="s">
        <v>681</v>
      </c>
      <c r="J442" s="144">
        <v>50268</v>
      </c>
    </row>
    <row r="443" spans="9:10">
      <c r="I443" s="144" t="s">
        <v>682</v>
      </c>
      <c r="J443" s="144">
        <v>50269</v>
      </c>
    </row>
    <row r="444" spans="9:10">
      <c r="I444" s="144" t="s">
        <v>1141</v>
      </c>
      <c r="J444" s="144">
        <v>61225</v>
      </c>
    </row>
    <row r="445" spans="9:10">
      <c r="I445" s="144" t="s">
        <v>1232</v>
      </c>
      <c r="J445" s="144">
        <v>35153</v>
      </c>
    </row>
    <row r="446" spans="9:10">
      <c r="I446" s="144" t="s">
        <v>826</v>
      </c>
      <c r="J446" s="144">
        <v>50271</v>
      </c>
    </row>
    <row r="447" spans="9:10">
      <c r="I447" s="144" t="s">
        <v>954</v>
      </c>
      <c r="J447" s="144">
        <v>50272</v>
      </c>
    </row>
    <row r="448" spans="9:10">
      <c r="I448" s="144" t="s">
        <v>650</v>
      </c>
      <c r="J448" s="144">
        <v>14367</v>
      </c>
    </row>
    <row r="449" spans="9:10">
      <c r="I449" s="144" t="s">
        <v>1303</v>
      </c>
      <c r="J449" s="144">
        <v>27370</v>
      </c>
    </row>
    <row r="450" spans="9:10">
      <c r="I450" s="144" t="s">
        <v>1204</v>
      </c>
      <c r="J450" s="144">
        <v>14371</v>
      </c>
    </row>
    <row r="451" spans="9:10">
      <c r="I451" s="144" t="s">
        <v>1316</v>
      </c>
      <c r="J451" s="144">
        <v>27371</v>
      </c>
    </row>
    <row r="452" spans="9:10">
      <c r="I452" s="144" t="s">
        <v>858</v>
      </c>
      <c r="J452" s="144">
        <v>76390</v>
      </c>
    </row>
    <row r="453" spans="9:10">
      <c r="I453" s="144" t="s">
        <v>1257</v>
      </c>
      <c r="J453" s="144">
        <v>50275</v>
      </c>
    </row>
    <row r="454" spans="9:10">
      <c r="I454" s="144" t="s">
        <v>838</v>
      </c>
      <c r="J454" s="144">
        <v>61229</v>
      </c>
    </row>
    <row r="455" spans="9:10">
      <c r="I455" s="144" t="s">
        <v>1266</v>
      </c>
      <c r="J455" s="144">
        <v>76391</v>
      </c>
    </row>
    <row r="456" spans="9:10">
      <c r="I456" s="144" t="s">
        <v>461</v>
      </c>
      <c r="J456" s="144">
        <v>76392</v>
      </c>
    </row>
    <row r="457" spans="9:10">
      <c r="I457" s="144" t="s">
        <v>1056</v>
      </c>
      <c r="J457" s="144">
        <v>61230</v>
      </c>
    </row>
    <row r="458" spans="9:10">
      <c r="I458" s="144" t="s">
        <v>651</v>
      </c>
      <c r="J458" s="144">
        <v>14378</v>
      </c>
    </row>
    <row r="459" spans="9:10">
      <c r="I459" s="144" t="s">
        <v>995</v>
      </c>
      <c r="J459" s="144">
        <v>61232</v>
      </c>
    </row>
    <row r="460" spans="9:10">
      <c r="I460" s="144" t="s">
        <v>1304</v>
      </c>
      <c r="J460" s="144">
        <v>27373</v>
      </c>
    </row>
    <row r="461" spans="9:10">
      <c r="I461" s="144" t="s">
        <v>1087</v>
      </c>
      <c r="J461" s="144">
        <v>61237</v>
      </c>
    </row>
    <row r="462" spans="9:10">
      <c r="I462" s="144" t="s">
        <v>795</v>
      </c>
      <c r="J462" s="144">
        <v>27375</v>
      </c>
    </row>
    <row r="463" spans="9:10">
      <c r="I463" s="144" t="s">
        <v>1103</v>
      </c>
      <c r="J463" s="144">
        <v>28217</v>
      </c>
    </row>
    <row r="464" spans="9:10">
      <c r="I464" s="144" t="s">
        <v>492</v>
      </c>
      <c r="J464" s="144">
        <v>76399</v>
      </c>
    </row>
    <row r="465" spans="9:10">
      <c r="I465" s="144" t="s">
        <v>1310</v>
      </c>
      <c r="J465" s="144">
        <v>27377</v>
      </c>
    </row>
    <row r="466" spans="9:10">
      <c r="I466" s="144" t="s">
        <v>1169</v>
      </c>
      <c r="J466" s="144">
        <v>61240</v>
      </c>
    </row>
    <row r="467" spans="9:10">
      <c r="I467" s="144" t="s">
        <v>771</v>
      </c>
      <c r="J467" s="144">
        <v>61241</v>
      </c>
    </row>
    <row r="468" spans="9:10">
      <c r="I468" s="144" t="s">
        <v>772</v>
      </c>
      <c r="J468" s="144">
        <v>61242</v>
      </c>
    </row>
    <row r="469" spans="9:10">
      <c r="I469" s="144" t="s">
        <v>882</v>
      </c>
      <c r="J469" s="144">
        <v>61244</v>
      </c>
    </row>
    <row r="470" spans="9:10">
      <c r="I470" s="144" t="s">
        <v>739</v>
      </c>
      <c r="J470" s="144">
        <v>28226</v>
      </c>
    </row>
    <row r="471" spans="9:10">
      <c r="I471" s="144" t="s">
        <v>740</v>
      </c>
      <c r="J471" s="144">
        <v>28231</v>
      </c>
    </row>
    <row r="472" spans="9:10">
      <c r="I472" s="144" t="s">
        <v>1294</v>
      </c>
      <c r="J472" s="144">
        <v>76407</v>
      </c>
    </row>
    <row r="473" spans="9:10">
      <c r="I473" s="144" t="s">
        <v>1212</v>
      </c>
      <c r="J473" s="144">
        <v>27385</v>
      </c>
    </row>
    <row r="474" spans="9:10">
      <c r="I474" s="144" t="s">
        <v>741</v>
      </c>
      <c r="J474" s="144">
        <v>28232</v>
      </c>
    </row>
    <row r="475" spans="9:10">
      <c r="I475" s="144" t="s">
        <v>384</v>
      </c>
      <c r="J475" s="144">
        <v>27388</v>
      </c>
    </row>
    <row r="476" spans="9:10">
      <c r="I476" s="144" t="s">
        <v>564</v>
      </c>
      <c r="J476" s="144">
        <v>27157</v>
      </c>
    </row>
    <row r="477" spans="9:10">
      <c r="I477" s="144" t="s">
        <v>1037</v>
      </c>
      <c r="J477" s="144">
        <v>50288</v>
      </c>
    </row>
    <row r="478" spans="9:10">
      <c r="I478" s="144" t="s">
        <v>683</v>
      </c>
      <c r="J478" s="144">
        <v>50289</v>
      </c>
    </row>
    <row r="479" spans="9:10">
      <c r="I479" s="144" t="s">
        <v>1011</v>
      </c>
      <c r="J479" s="144">
        <v>50292</v>
      </c>
    </row>
    <row r="480" spans="9:10">
      <c r="I480" s="144" t="s">
        <v>1283</v>
      </c>
      <c r="J480" s="144">
        <v>27393</v>
      </c>
    </row>
    <row r="481" spans="9:10">
      <c r="I481" s="144" t="s">
        <v>516</v>
      </c>
      <c r="J481" s="144">
        <v>76413</v>
      </c>
    </row>
    <row r="482" spans="9:10">
      <c r="I482" s="144" t="s">
        <v>462</v>
      </c>
      <c r="J482" s="144">
        <v>76414</v>
      </c>
    </row>
    <row r="483" spans="9:10">
      <c r="I483" s="144" t="s">
        <v>531</v>
      </c>
      <c r="J483" s="144">
        <v>27394</v>
      </c>
    </row>
    <row r="484" spans="9:10">
      <c r="I484" s="144" t="s">
        <v>515</v>
      </c>
      <c r="J484" s="144">
        <v>76415</v>
      </c>
    </row>
    <row r="485" spans="9:10">
      <c r="I485" s="144" t="s">
        <v>1267</v>
      </c>
      <c r="J485" s="144">
        <v>76419</v>
      </c>
    </row>
    <row r="486" spans="9:10">
      <c r="I486" s="144" t="s">
        <v>572</v>
      </c>
      <c r="J486" s="144">
        <v>50296</v>
      </c>
    </row>
    <row r="487" spans="9:10">
      <c r="I487" s="144" t="s">
        <v>592</v>
      </c>
      <c r="J487" s="144">
        <v>76420</v>
      </c>
    </row>
    <row r="488" spans="9:10">
      <c r="I488" s="144" t="s">
        <v>773</v>
      </c>
      <c r="J488" s="144">
        <v>61255</v>
      </c>
    </row>
    <row r="489" spans="9:10">
      <c r="I489" s="144" t="s">
        <v>1093</v>
      </c>
      <c r="J489" s="144">
        <v>50297</v>
      </c>
    </row>
    <row r="490" spans="9:10">
      <c r="I490" s="144" t="s">
        <v>684</v>
      </c>
      <c r="J490" s="144">
        <v>50298</v>
      </c>
    </row>
    <row r="491" spans="9:10">
      <c r="I491" s="144" t="s">
        <v>1170</v>
      </c>
      <c r="J491" s="144">
        <v>61256</v>
      </c>
    </row>
    <row r="492" spans="9:10">
      <c r="I492" s="144" t="s">
        <v>902</v>
      </c>
      <c r="J492" s="144">
        <v>61258</v>
      </c>
    </row>
    <row r="493" spans="9:10">
      <c r="I493" s="144" t="s">
        <v>1121</v>
      </c>
      <c r="J493" s="144">
        <v>27395</v>
      </c>
    </row>
    <row r="494" spans="9:10">
      <c r="I494" s="144" t="s">
        <v>616</v>
      </c>
      <c r="J494" s="144">
        <v>76422</v>
      </c>
    </row>
    <row r="495" spans="9:10">
      <c r="I495" s="144" t="s">
        <v>946</v>
      </c>
      <c r="J495" s="144">
        <v>76423</v>
      </c>
    </row>
    <row r="496" spans="9:10">
      <c r="I496" s="144" t="s">
        <v>1305</v>
      </c>
      <c r="J496" s="144">
        <v>27396</v>
      </c>
    </row>
    <row r="497" spans="9:10">
      <c r="I497" s="144" t="s">
        <v>883</v>
      </c>
      <c r="J497" s="144">
        <v>61261</v>
      </c>
    </row>
    <row r="498" spans="9:10">
      <c r="I498" s="144" t="s">
        <v>438</v>
      </c>
      <c r="J498" s="144">
        <v>61264</v>
      </c>
    </row>
    <row r="499" spans="9:10">
      <c r="I499" s="144" t="s">
        <v>1029</v>
      </c>
      <c r="J499" s="144">
        <v>61267</v>
      </c>
    </row>
    <row r="500" spans="9:10">
      <c r="I500" s="144" t="s">
        <v>1142</v>
      </c>
      <c r="J500" s="144">
        <v>61268</v>
      </c>
    </row>
    <row r="501" spans="9:10">
      <c r="I501" s="144" t="s">
        <v>1030</v>
      </c>
      <c r="J501" s="144">
        <v>61269</v>
      </c>
    </row>
    <row r="502" spans="9:10">
      <c r="I502" s="144" t="s">
        <v>811</v>
      </c>
      <c r="J502" s="144">
        <v>27397</v>
      </c>
    </row>
    <row r="503" spans="9:10">
      <c r="I503" s="144" t="s">
        <v>1171</v>
      </c>
      <c r="J503" s="144">
        <v>61271</v>
      </c>
    </row>
    <row r="504" spans="9:10">
      <c r="I504" s="144" t="s">
        <v>1143</v>
      </c>
      <c r="J504" s="144">
        <v>61272</v>
      </c>
    </row>
    <row r="505" spans="9:10">
      <c r="I505" s="144" t="s">
        <v>1122</v>
      </c>
      <c r="J505" s="144">
        <v>27398</v>
      </c>
    </row>
    <row r="506" spans="9:10">
      <c r="I506" s="144" t="s">
        <v>493</v>
      </c>
      <c r="J506" s="144">
        <v>76424</v>
      </c>
    </row>
    <row r="507" spans="9:10">
      <c r="I507" s="144" t="s">
        <v>796</v>
      </c>
      <c r="J507" s="144">
        <v>27400</v>
      </c>
    </row>
    <row r="508" spans="9:10">
      <c r="I508" s="144" t="s">
        <v>1144</v>
      </c>
      <c r="J508" s="144">
        <v>61275</v>
      </c>
    </row>
    <row r="509" spans="9:10">
      <c r="I509" s="144" t="s">
        <v>712</v>
      </c>
      <c r="J509" s="144">
        <v>14409</v>
      </c>
    </row>
    <row r="510" spans="9:10">
      <c r="I510" s="144" t="s">
        <v>941</v>
      </c>
      <c r="J510" s="144">
        <v>76426</v>
      </c>
    </row>
    <row r="511" spans="9:10">
      <c r="I511" s="144" t="s">
        <v>898</v>
      </c>
      <c r="J511" s="144">
        <v>61277</v>
      </c>
    </row>
    <row r="512" spans="9:10">
      <c r="I512" s="144" t="s">
        <v>504</v>
      </c>
      <c r="J512" s="144">
        <v>76427</v>
      </c>
    </row>
    <row r="513" spans="9:10">
      <c r="I513" s="144" t="s">
        <v>1246</v>
      </c>
      <c r="J513" s="144">
        <v>50300</v>
      </c>
    </row>
    <row r="514" spans="9:10">
      <c r="I514" s="144" t="s">
        <v>1222</v>
      </c>
      <c r="J514" s="144">
        <v>27049</v>
      </c>
    </row>
    <row r="515" spans="9:10">
      <c r="I515" s="144" t="s">
        <v>685</v>
      </c>
      <c r="J515" s="144">
        <v>50310</v>
      </c>
    </row>
    <row r="516" spans="9:10">
      <c r="I516" s="144" t="s">
        <v>599</v>
      </c>
      <c r="J516" s="144">
        <v>76430</v>
      </c>
    </row>
    <row r="517" spans="9:10">
      <c r="I517" s="144" t="s">
        <v>1247</v>
      </c>
      <c r="J517" s="144">
        <v>50312</v>
      </c>
    </row>
    <row r="518" spans="9:10">
      <c r="I518" s="144" t="s">
        <v>797</v>
      </c>
      <c r="J518" s="144">
        <v>27403</v>
      </c>
    </row>
    <row r="519" spans="9:10">
      <c r="I519" s="144" t="s">
        <v>593</v>
      </c>
      <c r="J519" s="144">
        <v>76431</v>
      </c>
    </row>
    <row r="520" spans="9:10">
      <c r="I520" s="144" t="s">
        <v>494</v>
      </c>
      <c r="J520" s="144">
        <v>76432</v>
      </c>
    </row>
    <row r="521" spans="9:10">
      <c r="I521" s="144" t="s">
        <v>400</v>
      </c>
      <c r="J521" s="144">
        <v>76436</v>
      </c>
    </row>
    <row r="522" spans="9:10">
      <c r="I522" s="144" t="s">
        <v>798</v>
      </c>
      <c r="J522" s="144">
        <v>27406</v>
      </c>
    </row>
    <row r="523" spans="9:10">
      <c r="I523" s="144" t="s">
        <v>831</v>
      </c>
      <c r="J523" s="144">
        <v>50326</v>
      </c>
    </row>
    <row r="524" spans="9:10">
      <c r="I524" s="144" t="s">
        <v>1020</v>
      </c>
      <c r="J524" s="144">
        <v>14427</v>
      </c>
    </row>
    <row r="525" spans="9:10">
      <c r="I525" s="144" t="s">
        <v>463</v>
      </c>
      <c r="J525" s="144">
        <v>76437</v>
      </c>
    </row>
    <row r="526" spans="9:10">
      <c r="I526" s="144" t="s">
        <v>832</v>
      </c>
      <c r="J526" s="144">
        <v>50327</v>
      </c>
    </row>
    <row r="527" spans="9:10">
      <c r="I527" s="144" t="s">
        <v>579</v>
      </c>
      <c r="J527" s="144">
        <v>14430</v>
      </c>
    </row>
    <row r="528" spans="9:10">
      <c r="I528" s="144" t="s">
        <v>884</v>
      </c>
      <c r="J528" s="144">
        <v>61279</v>
      </c>
    </row>
    <row r="529" spans="9:10">
      <c r="I529" s="144" t="s">
        <v>959</v>
      </c>
      <c r="J529" s="144">
        <v>50328</v>
      </c>
    </row>
    <row r="530" spans="9:10">
      <c r="I530" s="144" t="s">
        <v>1107</v>
      </c>
      <c r="J530" s="144">
        <v>35179</v>
      </c>
    </row>
    <row r="531" spans="9:10">
      <c r="I531" s="144" t="s">
        <v>966</v>
      </c>
      <c r="J531" s="144">
        <v>50332</v>
      </c>
    </row>
    <row r="532" spans="9:10">
      <c r="I532" s="144" t="s">
        <v>942</v>
      </c>
      <c r="J532" s="144">
        <v>76440</v>
      </c>
    </row>
    <row r="533" spans="9:10">
      <c r="I533" s="144" t="s">
        <v>623</v>
      </c>
      <c r="J533" s="144">
        <v>76441</v>
      </c>
    </row>
    <row r="534" spans="9:10">
      <c r="I534" s="144" t="s">
        <v>652</v>
      </c>
      <c r="J534" s="144">
        <v>14439</v>
      </c>
    </row>
    <row r="535" spans="9:10">
      <c r="I535" s="144" t="s">
        <v>1197</v>
      </c>
      <c r="J535" s="144">
        <v>61283</v>
      </c>
    </row>
    <row r="536" spans="9:10">
      <c r="I536" s="144" t="s">
        <v>1108</v>
      </c>
      <c r="J536" s="144">
        <v>35186</v>
      </c>
    </row>
    <row r="537" spans="9:10">
      <c r="I537" s="144" t="s">
        <v>1224</v>
      </c>
      <c r="J537" s="144">
        <v>14445</v>
      </c>
    </row>
    <row r="538" spans="9:10">
      <c r="I538" s="144" t="s">
        <v>1123</v>
      </c>
      <c r="J538" s="144">
        <v>27413</v>
      </c>
    </row>
    <row r="539" spans="9:10">
      <c r="I539" s="144" t="s">
        <v>1104</v>
      </c>
      <c r="J539" s="144">
        <v>28264</v>
      </c>
    </row>
    <row r="540" spans="9:10">
      <c r="I540" s="144" t="s">
        <v>742</v>
      </c>
      <c r="J540" s="144">
        <v>28265</v>
      </c>
    </row>
    <row r="541" spans="9:10">
      <c r="I541" s="144" t="s">
        <v>952</v>
      </c>
      <c r="J541" s="144">
        <v>50349</v>
      </c>
    </row>
    <row r="542" spans="9:10">
      <c r="I542" s="144" t="s">
        <v>1157</v>
      </c>
      <c r="J542" s="144">
        <v>61288</v>
      </c>
    </row>
    <row r="543" spans="9:10">
      <c r="I543" s="144" t="s">
        <v>1172</v>
      </c>
      <c r="J543" s="144">
        <v>61290</v>
      </c>
    </row>
    <row r="544" spans="9:10">
      <c r="I544" s="144" t="s">
        <v>1278</v>
      </c>
      <c r="J544" s="144">
        <v>61291</v>
      </c>
    </row>
    <row r="545" spans="9:10">
      <c r="I545" s="144" t="s">
        <v>1213</v>
      </c>
      <c r="J545" s="144">
        <v>27414</v>
      </c>
    </row>
    <row r="546" spans="9:10">
      <c r="I546" s="144" t="s">
        <v>603</v>
      </c>
      <c r="J546" s="144">
        <v>76450</v>
      </c>
    </row>
    <row r="547" spans="9:10">
      <c r="I547" s="144" t="s">
        <v>1329</v>
      </c>
      <c r="J547" s="144">
        <v>61463</v>
      </c>
    </row>
    <row r="548" spans="9:10">
      <c r="I548" s="144" t="s">
        <v>435</v>
      </c>
      <c r="J548" s="144">
        <v>14027</v>
      </c>
    </row>
    <row r="549" spans="9:10">
      <c r="I549" s="144" t="s">
        <v>1041</v>
      </c>
      <c r="J549" s="144">
        <v>50353</v>
      </c>
    </row>
    <row r="550" spans="9:10">
      <c r="I550" s="144" t="s">
        <v>1010</v>
      </c>
      <c r="J550" s="144">
        <v>50273</v>
      </c>
    </row>
    <row r="551" spans="9:10">
      <c r="I551" s="144" t="s">
        <v>1196</v>
      </c>
      <c r="J551" s="144">
        <v>61194</v>
      </c>
    </row>
    <row r="552" spans="9:10">
      <c r="I552" s="144" t="s">
        <v>686</v>
      </c>
      <c r="J552" s="144">
        <v>50356</v>
      </c>
    </row>
    <row r="553" spans="9:10">
      <c r="I553" s="144" t="s">
        <v>556</v>
      </c>
      <c r="J553" s="144">
        <v>27415</v>
      </c>
    </row>
    <row r="554" spans="9:10">
      <c r="I554" s="144" t="s">
        <v>581</v>
      </c>
      <c r="J554" s="144">
        <v>50359</v>
      </c>
    </row>
    <row r="555" spans="9:10">
      <c r="I555" s="144" t="s">
        <v>512</v>
      </c>
      <c r="J555" s="144">
        <v>76454</v>
      </c>
    </row>
    <row r="556" spans="9:10">
      <c r="I556" s="144" t="s">
        <v>1173</v>
      </c>
      <c r="J556" s="144">
        <v>61294</v>
      </c>
    </row>
    <row r="557" spans="9:10">
      <c r="I557" s="144" t="s">
        <v>609</v>
      </c>
      <c r="J557" s="144">
        <v>76455</v>
      </c>
    </row>
    <row r="558" spans="9:10">
      <c r="I558" s="144" t="s">
        <v>439</v>
      </c>
      <c r="J558" s="144">
        <v>61297</v>
      </c>
    </row>
    <row r="559" spans="9:10">
      <c r="I559" s="144" t="s">
        <v>901</v>
      </c>
      <c r="J559" s="144">
        <v>72212</v>
      </c>
    </row>
    <row r="560" spans="9:10">
      <c r="I560" s="144" t="s">
        <v>1174</v>
      </c>
      <c r="J560" s="144">
        <v>61298</v>
      </c>
    </row>
    <row r="561" spans="9:10">
      <c r="I561" s="144" t="s">
        <v>1325</v>
      </c>
      <c r="J561" s="144">
        <v>14456</v>
      </c>
    </row>
    <row r="562" spans="9:10">
      <c r="I562" s="144" t="s">
        <v>1089</v>
      </c>
      <c r="J562" s="144">
        <v>61300</v>
      </c>
    </row>
    <row r="563" spans="9:10">
      <c r="I563" s="144" t="s">
        <v>464</v>
      </c>
      <c r="J563" s="144">
        <v>76458</v>
      </c>
    </row>
    <row r="564" spans="9:10">
      <c r="I564" s="144" t="s">
        <v>420</v>
      </c>
      <c r="J564" s="144">
        <v>27422</v>
      </c>
    </row>
    <row r="565" spans="9:10">
      <c r="I565" s="144" t="s">
        <v>960</v>
      </c>
      <c r="J565" s="144">
        <v>50364</v>
      </c>
    </row>
    <row r="566" spans="9:10">
      <c r="I566" s="144" t="s">
        <v>799</v>
      </c>
      <c r="J566" s="144">
        <v>27423</v>
      </c>
    </row>
    <row r="567" spans="9:10">
      <c r="I567" s="144" t="s">
        <v>561</v>
      </c>
      <c r="J567" s="144">
        <v>27424</v>
      </c>
    </row>
    <row r="568" spans="9:10">
      <c r="I568" s="144" t="s">
        <v>1336</v>
      </c>
      <c r="J568" s="144">
        <v>27425</v>
      </c>
    </row>
    <row r="569" spans="9:10">
      <c r="I569" s="144" t="s">
        <v>687</v>
      </c>
      <c r="J569" s="144">
        <v>50368</v>
      </c>
    </row>
    <row r="570" spans="9:10">
      <c r="I570" s="144" t="s">
        <v>1219</v>
      </c>
      <c r="J570" s="144">
        <v>27427</v>
      </c>
    </row>
    <row r="571" spans="9:10">
      <c r="I571" s="144" t="s">
        <v>496</v>
      </c>
      <c r="J571" s="144">
        <v>76459</v>
      </c>
    </row>
    <row r="572" spans="9:10">
      <c r="I572" s="144" t="s">
        <v>495</v>
      </c>
      <c r="J572" s="144">
        <v>76462</v>
      </c>
    </row>
    <row r="573" spans="9:10">
      <c r="I573" s="144" t="s">
        <v>606</v>
      </c>
      <c r="J573" s="144">
        <v>76463</v>
      </c>
    </row>
    <row r="574" spans="9:10">
      <c r="I574" s="144" t="s">
        <v>814</v>
      </c>
      <c r="J574" s="144">
        <v>27429</v>
      </c>
    </row>
    <row r="575" spans="9:10">
      <c r="I575" s="144" t="s">
        <v>1124</v>
      </c>
      <c r="J575" s="144">
        <v>27431</v>
      </c>
    </row>
    <row r="576" spans="9:10">
      <c r="I576" s="144" t="s">
        <v>688</v>
      </c>
      <c r="J576" s="144">
        <v>50373</v>
      </c>
    </row>
    <row r="577" spans="9:10">
      <c r="I577" s="144" t="s">
        <v>465</v>
      </c>
      <c r="J577" s="144">
        <v>76465</v>
      </c>
    </row>
    <row r="578" spans="9:10">
      <c r="I578" s="144" t="s">
        <v>1319</v>
      </c>
      <c r="J578" s="144">
        <v>27435</v>
      </c>
    </row>
    <row r="579" spans="9:10">
      <c r="I579" s="144" t="s">
        <v>594</v>
      </c>
      <c r="J579" s="144">
        <v>76469</v>
      </c>
    </row>
    <row r="580" spans="9:10">
      <c r="I580" s="144" t="s">
        <v>1145</v>
      </c>
      <c r="J580" s="144">
        <v>61310</v>
      </c>
    </row>
    <row r="581" spans="9:10">
      <c r="I581" s="144" t="s">
        <v>743</v>
      </c>
      <c r="J581" s="144">
        <v>28282</v>
      </c>
    </row>
    <row r="582" spans="9:10">
      <c r="I582" s="144" t="s">
        <v>800</v>
      </c>
      <c r="J582" s="144">
        <v>27439</v>
      </c>
    </row>
    <row r="583" spans="9:10">
      <c r="I583" s="144" t="s">
        <v>600</v>
      </c>
      <c r="J583" s="144">
        <v>76472</v>
      </c>
    </row>
    <row r="584" spans="9:10">
      <c r="I584" s="144" t="s">
        <v>930</v>
      </c>
      <c r="J584" s="144">
        <v>76473</v>
      </c>
    </row>
    <row r="585" spans="9:10">
      <c r="I585" s="144" t="s">
        <v>421</v>
      </c>
      <c r="J585" s="144">
        <v>27440</v>
      </c>
    </row>
    <row r="586" spans="9:10">
      <c r="I586" s="144" t="s">
        <v>1258</v>
      </c>
      <c r="J586" s="144">
        <v>50379</v>
      </c>
    </row>
    <row r="587" spans="9:10">
      <c r="I587" s="144" t="s">
        <v>1214</v>
      </c>
      <c r="J587" s="144">
        <v>27442</v>
      </c>
    </row>
    <row r="588" spans="9:10">
      <c r="I588" s="144" t="s">
        <v>1318</v>
      </c>
      <c r="J588" s="144">
        <v>27444</v>
      </c>
    </row>
    <row r="589" spans="9:10">
      <c r="I589" s="144" t="s">
        <v>1175</v>
      </c>
      <c r="J589" s="144">
        <v>61314</v>
      </c>
    </row>
    <row r="590" spans="9:10">
      <c r="I590" s="144" t="s">
        <v>982</v>
      </c>
      <c r="J590" s="144">
        <v>76481</v>
      </c>
    </row>
    <row r="591" spans="9:10">
      <c r="I591" s="144" t="s">
        <v>823</v>
      </c>
      <c r="J591" s="144">
        <v>76484</v>
      </c>
    </row>
    <row r="592" spans="9:10">
      <c r="I592" s="144" t="s">
        <v>1092</v>
      </c>
      <c r="J592" s="144">
        <v>14478</v>
      </c>
    </row>
    <row r="593" spans="9:10">
      <c r="I593" s="144" t="s">
        <v>449</v>
      </c>
      <c r="J593" s="144">
        <v>61228</v>
      </c>
    </row>
    <row r="594" spans="9:10">
      <c r="I594" s="144" t="s">
        <v>1146</v>
      </c>
      <c r="J594" s="144">
        <v>61317</v>
      </c>
    </row>
    <row r="595" spans="9:10">
      <c r="I595" s="144" t="s">
        <v>689</v>
      </c>
      <c r="J595" s="144">
        <v>50387</v>
      </c>
    </row>
    <row r="596" spans="9:10">
      <c r="I596" s="144" t="s">
        <v>824</v>
      </c>
      <c r="J596" s="144">
        <v>76486</v>
      </c>
    </row>
    <row r="597" spans="9:10">
      <c r="I597" s="144" t="s">
        <v>1261</v>
      </c>
      <c r="J597" s="144">
        <v>50388</v>
      </c>
    </row>
    <row r="598" spans="9:10">
      <c r="I598" s="144" t="s">
        <v>653</v>
      </c>
      <c r="J598" s="144">
        <v>14480</v>
      </c>
    </row>
    <row r="599" spans="9:10">
      <c r="I599" s="144" t="s">
        <v>466</v>
      </c>
      <c r="J599" s="144">
        <v>76487</v>
      </c>
    </row>
    <row r="600" spans="9:10">
      <c r="I600" s="144" t="s">
        <v>401</v>
      </c>
      <c r="J600" s="144">
        <v>76489</v>
      </c>
    </row>
    <row r="601" spans="9:10">
      <c r="I601" s="144" t="s">
        <v>1095</v>
      </c>
      <c r="J601" s="144">
        <v>14488</v>
      </c>
    </row>
    <row r="602" spans="9:10">
      <c r="I602" s="144" t="s">
        <v>631</v>
      </c>
      <c r="J602" s="144">
        <v>27448</v>
      </c>
    </row>
    <row r="603" spans="9:10">
      <c r="I603" s="144" t="s">
        <v>1293</v>
      </c>
      <c r="J603" s="144">
        <v>76493</v>
      </c>
    </row>
    <row r="604" spans="9:10">
      <c r="I604" s="144" t="s">
        <v>626</v>
      </c>
      <c r="J604" s="144">
        <v>27451</v>
      </c>
    </row>
    <row r="605" spans="9:10">
      <c r="I605" s="144" t="s">
        <v>848</v>
      </c>
      <c r="J605" s="144">
        <v>61324</v>
      </c>
    </row>
    <row r="606" spans="9:10">
      <c r="I606" s="144" t="s">
        <v>375</v>
      </c>
      <c r="J606" s="144">
        <v>14492</v>
      </c>
    </row>
    <row r="607" spans="9:10">
      <c r="I607" s="144" t="s">
        <v>1057</v>
      </c>
      <c r="J607" s="144">
        <v>61309</v>
      </c>
    </row>
    <row r="608" spans="9:10">
      <c r="I608" s="144" t="s">
        <v>690</v>
      </c>
      <c r="J608" s="144">
        <v>50394</v>
      </c>
    </row>
    <row r="609" spans="9:10">
      <c r="I609" s="144" t="s">
        <v>434</v>
      </c>
      <c r="J609" s="144">
        <v>14496</v>
      </c>
    </row>
    <row r="610" spans="9:10">
      <c r="I610" s="144" t="s">
        <v>857</v>
      </c>
      <c r="J610" s="144">
        <v>27263</v>
      </c>
    </row>
    <row r="611" spans="9:10">
      <c r="I611" s="144" t="s">
        <v>1271</v>
      </c>
      <c r="J611" s="144">
        <v>14497</v>
      </c>
    </row>
    <row r="612" spans="9:10">
      <c r="I612" s="144" t="s">
        <v>1248</v>
      </c>
      <c r="J612" s="144">
        <v>50397</v>
      </c>
    </row>
    <row r="613" spans="9:10">
      <c r="I613" s="144" t="s">
        <v>1306</v>
      </c>
      <c r="J613" s="144">
        <v>27453</v>
      </c>
    </row>
    <row r="614" spans="9:10">
      <c r="I614" s="144" t="s">
        <v>1330</v>
      </c>
      <c r="J614" s="144">
        <v>61326</v>
      </c>
    </row>
    <row r="615" spans="9:10">
      <c r="I615" s="144" t="s">
        <v>1300</v>
      </c>
      <c r="J615" s="144">
        <v>76618</v>
      </c>
    </row>
    <row r="616" spans="9:10">
      <c r="I616" s="144" t="s">
        <v>1255</v>
      </c>
      <c r="J616" s="144">
        <v>50399</v>
      </c>
    </row>
    <row r="617" spans="9:10">
      <c r="I617" s="144" t="s">
        <v>402</v>
      </c>
      <c r="J617" s="144">
        <v>76499</v>
      </c>
    </row>
    <row r="618" spans="9:10">
      <c r="I618" s="144" t="s">
        <v>1178</v>
      </c>
      <c r="J618" s="144">
        <v>50400</v>
      </c>
    </row>
    <row r="619" spans="9:10">
      <c r="I619" s="144" t="s">
        <v>1021</v>
      </c>
      <c r="J619" s="144">
        <v>14501</v>
      </c>
    </row>
    <row r="620" spans="9:10">
      <c r="I620" s="144" t="s">
        <v>1147</v>
      </c>
      <c r="J620" s="144">
        <v>61328</v>
      </c>
    </row>
    <row r="621" spans="9:10">
      <c r="I621" s="144" t="s">
        <v>627</v>
      </c>
      <c r="J621" s="144">
        <v>27456</v>
      </c>
    </row>
    <row r="622" spans="9:10">
      <c r="I622" s="144" t="s">
        <v>953</v>
      </c>
      <c r="J622" s="144">
        <v>50403</v>
      </c>
    </row>
    <row r="623" spans="9:10">
      <c r="I623" s="144" t="s">
        <v>535</v>
      </c>
      <c r="J623" s="144">
        <v>27458</v>
      </c>
    </row>
    <row r="624" spans="9:10">
      <c r="I624" s="144" t="s">
        <v>440</v>
      </c>
      <c r="J624" s="144">
        <v>61330</v>
      </c>
    </row>
    <row r="625" spans="9:10">
      <c r="I625" s="144" t="s">
        <v>885</v>
      </c>
      <c r="J625" s="144">
        <v>61331</v>
      </c>
    </row>
    <row r="626" spans="9:10">
      <c r="I626" s="144" t="s">
        <v>1109</v>
      </c>
      <c r="J626" s="144">
        <v>35222</v>
      </c>
    </row>
    <row r="627" spans="9:10">
      <c r="I627" s="144" t="s">
        <v>1233</v>
      </c>
      <c r="J627" s="144">
        <v>35224</v>
      </c>
    </row>
    <row r="628" spans="9:10">
      <c r="I628" s="144" t="s">
        <v>628</v>
      </c>
      <c r="J628" s="144">
        <v>27465</v>
      </c>
    </row>
    <row r="629" spans="9:10">
      <c r="I629" s="144" t="s">
        <v>691</v>
      </c>
      <c r="J629" s="144">
        <v>50405</v>
      </c>
    </row>
    <row r="630" spans="9:10">
      <c r="I630" s="144" t="s">
        <v>1035</v>
      </c>
      <c r="J630" s="144">
        <v>50408</v>
      </c>
    </row>
    <row r="631" spans="9:10">
      <c r="I631" s="144" t="s">
        <v>1125</v>
      </c>
      <c r="J631" s="144">
        <v>27467</v>
      </c>
    </row>
    <row r="632" spans="9:10">
      <c r="I632" s="144" t="s">
        <v>1126</v>
      </c>
      <c r="J632" s="144">
        <v>27468</v>
      </c>
    </row>
    <row r="633" spans="9:10">
      <c r="I633" s="144" t="s">
        <v>1279</v>
      </c>
      <c r="J633" s="144">
        <v>61333</v>
      </c>
    </row>
    <row r="634" spans="9:10">
      <c r="I634" s="144" t="s">
        <v>532</v>
      </c>
      <c r="J634" s="144">
        <v>27469</v>
      </c>
    </row>
    <row r="635" spans="9:10">
      <c r="I635" s="144" t="s">
        <v>1032</v>
      </c>
      <c r="J635" s="144">
        <v>14764</v>
      </c>
    </row>
    <row r="636" spans="9:10">
      <c r="I636" s="144" t="s">
        <v>432</v>
      </c>
      <c r="J636" s="144">
        <v>14512</v>
      </c>
    </row>
    <row r="637" spans="9:10">
      <c r="I637" s="144" t="s">
        <v>744</v>
      </c>
      <c r="J637" s="144">
        <v>28302</v>
      </c>
    </row>
    <row r="638" spans="9:10">
      <c r="I638" s="144" t="s">
        <v>1009</v>
      </c>
      <c r="J638" s="144">
        <v>50409</v>
      </c>
    </row>
    <row r="639" spans="9:10">
      <c r="I639" s="144" t="s">
        <v>1007</v>
      </c>
      <c r="J639" s="144">
        <v>50410</v>
      </c>
    </row>
    <row r="640" spans="9:10">
      <c r="I640" s="144" t="s">
        <v>1256</v>
      </c>
      <c r="J640" s="144">
        <v>50411</v>
      </c>
    </row>
    <row r="641" spans="9:10">
      <c r="I641" s="144" t="s">
        <v>908</v>
      </c>
      <c r="J641" s="144">
        <v>27470</v>
      </c>
    </row>
    <row r="642" spans="9:10">
      <c r="I642" s="144" t="s">
        <v>617</v>
      </c>
      <c r="J642" s="144">
        <v>76507</v>
      </c>
    </row>
    <row r="643" spans="9:10">
      <c r="I643" s="144" t="s">
        <v>967</v>
      </c>
      <c r="J643" s="144">
        <v>50412</v>
      </c>
    </row>
    <row r="644" spans="9:10">
      <c r="I644" s="144" t="s">
        <v>544</v>
      </c>
      <c r="J644" s="144">
        <v>27471</v>
      </c>
    </row>
    <row r="645" spans="9:10">
      <c r="I645" s="144" t="s">
        <v>422</v>
      </c>
      <c r="J645" s="144">
        <v>27473</v>
      </c>
    </row>
    <row r="646" spans="9:10">
      <c r="I646" s="144" t="s">
        <v>423</v>
      </c>
      <c r="J646" s="144">
        <v>27474</v>
      </c>
    </row>
    <row r="647" spans="9:10">
      <c r="I647" s="144" t="s">
        <v>983</v>
      </c>
      <c r="J647" s="144">
        <v>76508</v>
      </c>
    </row>
    <row r="648" spans="9:10">
      <c r="I648" s="144" t="s">
        <v>1207</v>
      </c>
      <c r="J648" s="144">
        <v>27475</v>
      </c>
    </row>
    <row r="649" spans="9:10">
      <c r="I649" s="144" t="s">
        <v>1217</v>
      </c>
      <c r="J649" s="144">
        <v>27476</v>
      </c>
    </row>
    <row r="650" spans="9:10">
      <c r="I650" s="144" t="s">
        <v>1307</v>
      </c>
      <c r="J650" s="144">
        <v>27480</v>
      </c>
    </row>
    <row r="651" spans="9:10">
      <c r="I651" s="144" t="s">
        <v>745</v>
      </c>
      <c r="J651" s="144">
        <v>28310</v>
      </c>
    </row>
    <row r="652" spans="9:10">
      <c r="I652" s="144" t="s">
        <v>1034</v>
      </c>
      <c r="J652" s="144">
        <v>61339</v>
      </c>
    </row>
    <row r="653" spans="9:10">
      <c r="I653" s="144" t="s">
        <v>403</v>
      </c>
      <c r="J653" s="144">
        <v>76513</v>
      </c>
    </row>
    <row r="654" spans="9:10">
      <c r="I654" s="144" t="s">
        <v>1295</v>
      </c>
      <c r="J654" s="144">
        <v>76515</v>
      </c>
    </row>
    <row r="655" spans="9:10">
      <c r="I655" s="144" t="s">
        <v>513</v>
      </c>
      <c r="J655" s="144">
        <v>76516</v>
      </c>
    </row>
    <row r="656" spans="9:10">
      <c r="I656" s="144" t="s">
        <v>385</v>
      </c>
      <c r="J656" s="144">
        <v>27485</v>
      </c>
    </row>
    <row r="657" spans="9:10">
      <c r="I657" s="144" t="s">
        <v>992</v>
      </c>
      <c r="J657" s="144">
        <v>50421</v>
      </c>
    </row>
    <row r="658" spans="9:10">
      <c r="I658" s="144" t="s">
        <v>692</v>
      </c>
      <c r="J658" s="144">
        <v>50422</v>
      </c>
    </row>
    <row r="659" spans="9:10">
      <c r="I659" s="144" t="s">
        <v>1176</v>
      </c>
      <c r="J659" s="144">
        <v>61344</v>
      </c>
    </row>
    <row r="660" spans="9:10">
      <c r="I660" s="144" t="s">
        <v>1022</v>
      </c>
      <c r="J660" s="144">
        <v>14531</v>
      </c>
    </row>
    <row r="661" spans="9:10">
      <c r="I661" s="144" t="s">
        <v>693</v>
      </c>
      <c r="J661" s="144">
        <v>50426</v>
      </c>
    </row>
    <row r="662" spans="9:10">
      <c r="I662" s="144" t="s">
        <v>444</v>
      </c>
      <c r="J662" s="144">
        <v>53187</v>
      </c>
    </row>
    <row r="663" spans="9:10">
      <c r="I663" s="144" t="s">
        <v>601</v>
      </c>
      <c r="J663" s="144">
        <v>76521</v>
      </c>
    </row>
    <row r="664" spans="9:10">
      <c r="I664" s="144" t="s">
        <v>725</v>
      </c>
      <c r="J664" s="144">
        <v>50429</v>
      </c>
    </row>
    <row r="665" spans="9:10">
      <c r="I665" s="144" t="s">
        <v>839</v>
      </c>
      <c r="J665" s="144">
        <v>61345</v>
      </c>
    </row>
    <row r="666" spans="9:10">
      <c r="I666" s="144" t="s">
        <v>1094</v>
      </c>
      <c r="J666" s="144">
        <v>50431</v>
      </c>
    </row>
    <row r="667" spans="9:10">
      <c r="I667" s="144" t="s">
        <v>1148</v>
      </c>
      <c r="J667" s="144">
        <v>61347</v>
      </c>
    </row>
    <row r="668" spans="9:10">
      <c r="I668" s="144" t="s">
        <v>746</v>
      </c>
      <c r="J668" s="144">
        <v>28314</v>
      </c>
    </row>
    <row r="669" spans="9:10">
      <c r="I669" s="144" t="s">
        <v>842</v>
      </c>
      <c r="J669" s="144">
        <v>14535</v>
      </c>
    </row>
    <row r="670" spans="9:10">
      <c r="I670" s="144" t="s">
        <v>1177</v>
      </c>
      <c r="J670" s="144">
        <v>61349</v>
      </c>
    </row>
    <row r="671" spans="9:10">
      <c r="I671" s="144" t="s">
        <v>497</v>
      </c>
      <c r="J671" s="144">
        <v>76526</v>
      </c>
    </row>
    <row r="672" spans="9:10">
      <c r="I672" s="144" t="s">
        <v>622</v>
      </c>
      <c r="J672" s="144">
        <v>76528</v>
      </c>
    </row>
    <row r="673" spans="9:10">
      <c r="I673" s="144" t="s">
        <v>905</v>
      </c>
      <c r="J673" s="144">
        <v>76164</v>
      </c>
    </row>
    <row r="674" spans="9:10">
      <c r="I674" s="144" t="s">
        <v>376</v>
      </c>
      <c r="J674" s="144">
        <v>14536</v>
      </c>
    </row>
    <row r="675" spans="9:10">
      <c r="I675" s="144" t="s">
        <v>454</v>
      </c>
      <c r="J675" s="144">
        <v>61350</v>
      </c>
    </row>
    <row r="676" spans="9:10">
      <c r="I676" s="144" t="s">
        <v>404</v>
      </c>
      <c r="J676" s="144">
        <v>76533</v>
      </c>
    </row>
    <row r="677" spans="9:10">
      <c r="I677" s="144" t="s">
        <v>1200</v>
      </c>
      <c r="J677" s="144">
        <v>61351</v>
      </c>
    </row>
    <row r="678" spans="9:10">
      <c r="I678" s="144" t="s">
        <v>1205</v>
      </c>
      <c r="J678" s="144">
        <v>27492</v>
      </c>
    </row>
    <row r="679" spans="9:10">
      <c r="I679" s="144" t="s">
        <v>909</v>
      </c>
      <c r="J679" s="144">
        <v>27493</v>
      </c>
    </row>
    <row r="680" spans="9:10">
      <c r="I680" s="144" t="s">
        <v>943</v>
      </c>
      <c r="J680" s="144">
        <v>76535</v>
      </c>
    </row>
    <row r="681" spans="9:10">
      <c r="I681" s="144" t="s">
        <v>934</v>
      </c>
      <c r="J681" s="144">
        <v>27495</v>
      </c>
    </row>
    <row r="682" spans="9:10">
      <c r="I682" s="144" t="s">
        <v>499</v>
      </c>
      <c r="J682" s="144">
        <v>76538</v>
      </c>
    </row>
    <row r="683" spans="9:10">
      <c r="I683" s="144" t="s">
        <v>1134</v>
      </c>
      <c r="J683" s="144">
        <v>27496</v>
      </c>
    </row>
    <row r="684" spans="9:10">
      <c r="I684" s="144" t="s">
        <v>450</v>
      </c>
      <c r="J684" s="144">
        <v>61357</v>
      </c>
    </row>
    <row r="685" spans="9:10">
      <c r="I685" s="144" t="s">
        <v>801</v>
      </c>
      <c r="J685" s="144">
        <v>27501</v>
      </c>
    </row>
    <row r="686" spans="9:10">
      <c r="I686" s="144" t="s">
        <v>949</v>
      </c>
      <c r="J686" s="144">
        <v>76544</v>
      </c>
    </row>
    <row r="687" spans="9:10">
      <c r="I687" s="144" t="s">
        <v>498</v>
      </c>
      <c r="J687" s="144">
        <v>76545</v>
      </c>
    </row>
    <row r="688" spans="9:10">
      <c r="I688" s="144" t="s">
        <v>968</v>
      </c>
      <c r="J688" s="144">
        <v>50442</v>
      </c>
    </row>
    <row r="689" spans="9:10">
      <c r="I689" s="144" t="s">
        <v>1110</v>
      </c>
      <c r="J689" s="144">
        <v>35246</v>
      </c>
    </row>
    <row r="690" spans="9:10">
      <c r="I690" s="144" t="s">
        <v>1045</v>
      </c>
      <c r="J690" s="144">
        <v>35247</v>
      </c>
    </row>
    <row r="691" spans="9:10">
      <c r="I691" s="144" t="s">
        <v>654</v>
      </c>
      <c r="J691" s="144">
        <v>14547</v>
      </c>
    </row>
    <row r="692" spans="9:10">
      <c r="I692" s="144" t="s">
        <v>1311</v>
      </c>
      <c r="J692" s="144">
        <v>27502</v>
      </c>
    </row>
    <row r="693" spans="9:10">
      <c r="I693" s="144" t="s">
        <v>1117</v>
      </c>
      <c r="J693" s="144">
        <v>50443</v>
      </c>
    </row>
    <row r="694" spans="9:10">
      <c r="I694" s="144" t="s">
        <v>405</v>
      </c>
      <c r="J694" s="144">
        <v>76550</v>
      </c>
    </row>
    <row r="695" spans="9:10">
      <c r="I695" s="144" t="s">
        <v>1180</v>
      </c>
      <c r="J695" s="144">
        <v>61358</v>
      </c>
    </row>
    <row r="696" spans="9:10">
      <c r="I696" s="144" t="s">
        <v>1127</v>
      </c>
      <c r="J696" s="144">
        <v>27505</v>
      </c>
    </row>
    <row r="697" spans="9:10">
      <c r="I697" s="144" t="s">
        <v>899</v>
      </c>
      <c r="J697" s="144">
        <v>61360</v>
      </c>
    </row>
    <row r="698" spans="9:10">
      <c r="I698" s="144" t="s">
        <v>607</v>
      </c>
      <c r="J698" s="144">
        <v>76554</v>
      </c>
    </row>
    <row r="699" spans="9:10">
      <c r="I699" s="144" t="s">
        <v>694</v>
      </c>
      <c r="J699" s="144">
        <v>50445</v>
      </c>
    </row>
    <row r="700" spans="9:10">
      <c r="I700" s="144" t="s">
        <v>747</v>
      </c>
      <c r="J700" s="144">
        <v>28323</v>
      </c>
    </row>
    <row r="701" spans="9:10">
      <c r="I701" s="144" t="s">
        <v>774</v>
      </c>
      <c r="J701" s="144">
        <v>61363</v>
      </c>
    </row>
    <row r="702" spans="9:10">
      <c r="I702" s="144" t="s">
        <v>1053</v>
      </c>
      <c r="J702" s="144">
        <v>76557</v>
      </c>
    </row>
    <row r="703" spans="9:10">
      <c r="I703" s="144" t="s">
        <v>821</v>
      </c>
      <c r="J703" s="144">
        <v>76558</v>
      </c>
    </row>
    <row r="704" spans="9:10">
      <c r="I704" s="144" t="s">
        <v>886</v>
      </c>
      <c r="J704" s="144">
        <v>61367</v>
      </c>
    </row>
    <row r="705" spans="9:10">
      <c r="I705" s="144" t="s">
        <v>551</v>
      </c>
      <c r="J705" s="144">
        <v>27512</v>
      </c>
    </row>
    <row r="706" spans="9:10">
      <c r="I706" s="144" t="s">
        <v>505</v>
      </c>
      <c r="J706" s="144">
        <v>76562</v>
      </c>
    </row>
    <row r="707" spans="9:10">
      <c r="I707" s="144" t="s">
        <v>527</v>
      </c>
      <c r="J707" s="144">
        <v>76561</v>
      </c>
    </row>
    <row r="708" spans="9:10">
      <c r="I708" s="144" t="s">
        <v>1287</v>
      </c>
      <c r="J708" s="144">
        <v>76564</v>
      </c>
    </row>
    <row r="709" spans="9:10">
      <c r="I709" s="144" t="s">
        <v>386</v>
      </c>
      <c r="J709" s="144">
        <v>27518</v>
      </c>
    </row>
    <row r="710" spans="9:10">
      <c r="I710" s="144" t="s">
        <v>1038</v>
      </c>
      <c r="J710" s="144">
        <v>35255</v>
      </c>
    </row>
    <row r="711" spans="9:10">
      <c r="I711" s="144" t="s">
        <v>1249</v>
      </c>
      <c r="J711" s="144">
        <v>50451</v>
      </c>
    </row>
    <row r="712" spans="9:10">
      <c r="I712" s="144" t="s">
        <v>1181</v>
      </c>
      <c r="J712" s="144">
        <v>61371</v>
      </c>
    </row>
    <row r="713" spans="9:10">
      <c r="I713" s="144" t="s">
        <v>1005</v>
      </c>
      <c r="J713" s="144">
        <v>35259</v>
      </c>
    </row>
    <row r="714" spans="9:10">
      <c r="I714" s="144" t="s">
        <v>451</v>
      </c>
      <c r="J714" s="144">
        <v>61372</v>
      </c>
    </row>
    <row r="715" spans="9:10">
      <c r="I715" s="144" t="s">
        <v>1312</v>
      </c>
      <c r="J715" s="144">
        <v>27522</v>
      </c>
    </row>
    <row r="716" spans="9:10">
      <c r="I716" s="144" t="s">
        <v>1129</v>
      </c>
      <c r="J716" s="144">
        <v>27530</v>
      </c>
    </row>
    <row r="717" spans="9:10">
      <c r="I717" s="144" t="s">
        <v>1023</v>
      </c>
      <c r="J717" s="144">
        <v>14572</v>
      </c>
    </row>
    <row r="718" spans="9:10">
      <c r="I718" s="144" t="s">
        <v>748</v>
      </c>
      <c r="J718" s="144">
        <v>28333</v>
      </c>
    </row>
    <row r="719" spans="9:10">
      <c r="I719" s="144" t="s">
        <v>452</v>
      </c>
      <c r="J719" s="144">
        <v>61382</v>
      </c>
    </row>
    <row r="720" spans="9:10">
      <c r="I720" s="144" t="s">
        <v>1299</v>
      </c>
      <c r="J720" s="144">
        <v>76552</v>
      </c>
    </row>
    <row r="721" spans="9:10">
      <c r="I721" s="144" t="s">
        <v>611</v>
      </c>
      <c r="J721" s="144">
        <v>76553</v>
      </c>
    </row>
    <row r="722" spans="9:10">
      <c r="I722" s="144" t="s">
        <v>475</v>
      </c>
      <c r="J722" s="144">
        <v>76567</v>
      </c>
    </row>
    <row r="723" spans="9:10">
      <c r="I723" s="144" t="s">
        <v>775</v>
      </c>
      <c r="J723" s="144">
        <v>61373</v>
      </c>
    </row>
    <row r="724" spans="9:10">
      <c r="I724" s="144" t="s">
        <v>1150</v>
      </c>
      <c r="J724" s="144">
        <v>61389</v>
      </c>
    </row>
    <row r="725" spans="9:10">
      <c r="I725" s="144" t="s">
        <v>474</v>
      </c>
      <c r="J725" s="144">
        <v>76578</v>
      </c>
    </row>
    <row r="726" spans="9:10">
      <c r="I726" s="144" t="s">
        <v>523</v>
      </c>
      <c r="J726" s="144">
        <v>27540</v>
      </c>
    </row>
    <row r="727" spans="9:10">
      <c r="I727" s="144" t="s">
        <v>749</v>
      </c>
      <c r="J727" s="144">
        <v>28335</v>
      </c>
    </row>
    <row r="728" spans="9:10">
      <c r="I728" s="144" t="s">
        <v>453</v>
      </c>
      <c r="J728" s="144">
        <v>61384</v>
      </c>
    </row>
    <row r="729" spans="9:10">
      <c r="I729" s="144" t="s">
        <v>914</v>
      </c>
      <c r="J729" s="144">
        <v>61419</v>
      </c>
    </row>
    <row r="730" spans="9:10">
      <c r="I730" s="144" t="s">
        <v>1297</v>
      </c>
      <c r="J730" s="144">
        <v>76605</v>
      </c>
    </row>
    <row r="731" spans="9:10">
      <c r="I731" s="144" t="s">
        <v>1288</v>
      </c>
      <c r="J731" s="144">
        <v>76609</v>
      </c>
    </row>
    <row r="732" spans="9:10">
      <c r="I732" s="144" t="s">
        <v>700</v>
      </c>
      <c r="J732" s="144">
        <v>50509</v>
      </c>
    </row>
    <row r="733" spans="9:10">
      <c r="I733" s="144" t="s">
        <v>915</v>
      </c>
      <c r="J733" s="144">
        <v>61420</v>
      </c>
    </row>
    <row r="734" spans="9:10">
      <c r="I734" s="144" t="s">
        <v>560</v>
      </c>
      <c r="J734" s="144">
        <v>27568</v>
      </c>
    </row>
    <row r="735" spans="9:10">
      <c r="I735" s="144" t="s">
        <v>1012</v>
      </c>
      <c r="J735" s="144">
        <v>50523</v>
      </c>
    </row>
    <row r="736" spans="9:10">
      <c r="I736" s="144" t="s">
        <v>388</v>
      </c>
      <c r="J736" s="144">
        <v>27577</v>
      </c>
    </row>
    <row r="737" spans="9:10">
      <c r="I737" s="144" t="s">
        <v>900</v>
      </c>
      <c r="J737" s="144">
        <v>61454</v>
      </c>
    </row>
    <row r="738" spans="9:10">
      <c r="I738" s="144" t="s">
        <v>872</v>
      </c>
      <c r="J738" s="144">
        <v>76575</v>
      </c>
    </row>
    <row r="739" spans="9:10">
      <c r="I739" s="144" t="s">
        <v>1216</v>
      </c>
      <c r="J739" s="144">
        <v>27538</v>
      </c>
    </row>
    <row r="740" spans="9:10">
      <c r="I740" s="144" t="s">
        <v>1149</v>
      </c>
      <c r="J740" s="144">
        <v>61385</v>
      </c>
    </row>
    <row r="741" spans="9:10">
      <c r="I741" s="144" t="s">
        <v>1153</v>
      </c>
      <c r="J741" s="144">
        <v>61386</v>
      </c>
    </row>
    <row r="742" spans="9:10">
      <c r="I742" s="144" t="s">
        <v>695</v>
      </c>
      <c r="J742" s="144">
        <v>50468</v>
      </c>
    </row>
    <row r="743" spans="9:10">
      <c r="I743" s="144" t="s">
        <v>1234</v>
      </c>
      <c r="J743" s="144">
        <v>35270</v>
      </c>
    </row>
    <row r="744" spans="9:10">
      <c r="I744" s="144" t="s">
        <v>969</v>
      </c>
      <c r="J744" s="144">
        <v>50471</v>
      </c>
    </row>
    <row r="745" spans="9:10">
      <c r="I745" s="144" t="s">
        <v>1250</v>
      </c>
      <c r="J745" s="144">
        <v>50472</v>
      </c>
    </row>
    <row r="746" spans="9:10">
      <c r="I746" s="144" t="s">
        <v>994</v>
      </c>
      <c r="J746" s="144">
        <v>50474</v>
      </c>
    </row>
    <row r="747" spans="9:10">
      <c r="I747" s="144" t="s">
        <v>441</v>
      </c>
      <c r="J747" s="144">
        <v>61393</v>
      </c>
    </row>
    <row r="748" spans="9:10">
      <c r="I748" s="144" t="s">
        <v>776</v>
      </c>
      <c r="J748" s="144">
        <v>61395</v>
      </c>
    </row>
    <row r="749" spans="9:10">
      <c r="I749" s="144" t="s">
        <v>467</v>
      </c>
      <c r="J749" s="144">
        <v>76582</v>
      </c>
    </row>
    <row r="750" spans="9:10">
      <c r="I750" s="144" t="s">
        <v>696</v>
      </c>
      <c r="J750" s="144">
        <v>50479</v>
      </c>
    </row>
    <row r="751" spans="9:10">
      <c r="I751" s="144" t="s">
        <v>887</v>
      </c>
      <c r="J751" s="144">
        <v>61397</v>
      </c>
    </row>
    <row r="752" spans="9:10">
      <c r="I752" s="144" t="s">
        <v>655</v>
      </c>
      <c r="J752" s="144">
        <v>14586</v>
      </c>
    </row>
    <row r="753" spans="9:10">
      <c r="I753" s="144" t="s">
        <v>1199</v>
      </c>
      <c r="J753" s="144">
        <v>61398</v>
      </c>
    </row>
    <row r="754" spans="9:10">
      <c r="I754" s="144" t="s">
        <v>961</v>
      </c>
      <c r="J754" s="144">
        <v>50481</v>
      </c>
    </row>
    <row r="755" spans="9:10">
      <c r="I755" s="144" t="s">
        <v>500</v>
      </c>
      <c r="J755" s="144">
        <v>76584</v>
      </c>
    </row>
    <row r="756" spans="9:10">
      <c r="I756" s="144" t="s">
        <v>697</v>
      </c>
      <c r="J756" s="144">
        <v>50482</v>
      </c>
    </row>
    <row r="757" spans="9:10">
      <c r="I757" s="144" t="s">
        <v>1203</v>
      </c>
      <c r="J757" s="144">
        <v>61399</v>
      </c>
    </row>
    <row r="758" spans="9:10">
      <c r="I758" s="144" t="s">
        <v>1111</v>
      </c>
      <c r="J758" s="144">
        <v>35279</v>
      </c>
    </row>
    <row r="759" spans="9:10">
      <c r="I759" s="144" t="s">
        <v>468</v>
      </c>
      <c r="J759" s="144">
        <v>76588</v>
      </c>
    </row>
    <row r="760" spans="9:10">
      <c r="I760" s="144" t="s">
        <v>1182</v>
      </c>
      <c r="J760" s="144">
        <v>61402</v>
      </c>
    </row>
    <row r="761" spans="9:10">
      <c r="I761" s="144" t="s">
        <v>1237</v>
      </c>
      <c r="J761" s="144">
        <v>61404</v>
      </c>
    </row>
    <row r="762" spans="9:10">
      <c r="I762" s="144" t="s">
        <v>1281</v>
      </c>
      <c r="J762" s="144">
        <v>28331</v>
      </c>
    </row>
    <row r="763" spans="9:10">
      <c r="I763" s="144" t="s">
        <v>604</v>
      </c>
      <c r="J763" s="144">
        <v>76590</v>
      </c>
    </row>
    <row r="764" spans="9:10">
      <c r="I764" s="144" t="s">
        <v>698</v>
      </c>
      <c r="J764" s="144">
        <v>50488</v>
      </c>
    </row>
    <row r="765" spans="9:10">
      <c r="I765" s="144" t="s">
        <v>971</v>
      </c>
      <c r="J765" s="144">
        <v>50490</v>
      </c>
    </row>
    <row r="766" spans="9:10">
      <c r="I766" s="144" t="s">
        <v>750</v>
      </c>
      <c r="J766" s="144">
        <v>28341</v>
      </c>
    </row>
    <row r="767" spans="9:10">
      <c r="I767" s="144" t="s">
        <v>1003</v>
      </c>
      <c r="J767" s="144">
        <v>50496</v>
      </c>
    </row>
    <row r="768" spans="9:10">
      <c r="I768" s="144" t="s">
        <v>984</v>
      </c>
      <c r="J768" s="144">
        <v>76595</v>
      </c>
    </row>
    <row r="769" spans="9:10">
      <c r="I769" s="144" t="s">
        <v>888</v>
      </c>
      <c r="J769" s="144">
        <v>61412</v>
      </c>
    </row>
    <row r="770" spans="9:10">
      <c r="I770" s="144" t="s">
        <v>1259</v>
      </c>
      <c r="J770" s="144">
        <v>50499</v>
      </c>
    </row>
    <row r="771" spans="9:10">
      <c r="I771" s="144" t="s">
        <v>1130</v>
      </c>
      <c r="J771" s="144">
        <v>27556</v>
      </c>
    </row>
    <row r="772" spans="9:10">
      <c r="I772" s="144" t="s">
        <v>820</v>
      </c>
      <c r="J772" s="144">
        <v>76599</v>
      </c>
    </row>
    <row r="773" spans="9:10">
      <c r="I773" s="144" t="s">
        <v>889</v>
      </c>
      <c r="J773" s="144">
        <v>61415</v>
      </c>
    </row>
    <row r="774" spans="9:10">
      <c r="I774" s="144" t="s">
        <v>859</v>
      </c>
      <c r="J774" s="144">
        <v>76600</v>
      </c>
    </row>
    <row r="775" spans="9:10">
      <c r="I775" s="144" t="s">
        <v>1183</v>
      </c>
      <c r="J775" s="144">
        <v>61416</v>
      </c>
    </row>
    <row r="776" spans="9:10">
      <c r="I776" s="144" t="s">
        <v>1323</v>
      </c>
      <c r="J776" s="144">
        <v>27561</v>
      </c>
    </row>
    <row r="777" spans="9:10">
      <c r="I777" s="144" t="s">
        <v>751</v>
      </c>
      <c r="J777" s="144">
        <v>28351</v>
      </c>
    </row>
    <row r="778" spans="9:10">
      <c r="I778" s="144" t="s">
        <v>1229</v>
      </c>
      <c r="J778" s="144">
        <v>35291</v>
      </c>
    </row>
    <row r="779" spans="9:10">
      <c r="I779" s="144" t="s">
        <v>699</v>
      </c>
      <c r="J779" s="144">
        <v>50507</v>
      </c>
    </row>
    <row r="780" spans="9:10">
      <c r="I780" s="144" t="s">
        <v>777</v>
      </c>
      <c r="J780" s="144">
        <v>61418</v>
      </c>
    </row>
    <row r="781" spans="9:10">
      <c r="I781" s="144" t="s">
        <v>387</v>
      </c>
      <c r="J781" s="144">
        <v>27563</v>
      </c>
    </row>
    <row r="782" spans="9:10">
      <c r="I782" s="144" t="s">
        <v>985</v>
      </c>
      <c r="J782" s="144">
        <v>76613</v>
      </c>
    </row>
    <row r="783" spans="9:10">
      <c r="I783" s="144" t="s">
        <v>701</v>
      </c>
      <c r="J783" s="144">
        <v>50510</v>
      </c>
    </row>
    <row r="784" spans="9:10">
      <c r="I784" s="144" t="s">
        <v>1091</v>
      </c>
      <c r="J784" s="144">
        <v>14621</v>
      </c>
    </row>
    <row r="785" spans="9:10">
      <c r="I785" s="144" t="s">
        <v>406</v>
      </c>
      <c r="J785" s="144">
        <v>76614</v>
      </c>
    </row>
    <row r="786" spans="9:10">
      <c r="I786" s="144" t="s">
        <v>916</v>
      </c>
      <c r="J786" s="144">
        <v>61424</v>
      </c>
    </row>
    <row r="787" spans="9:10">
      <c r="I787" s="144" t="s">
        <v>895</v>
      </c>
      <c r="J787" s="144">
        <v>61425</v>
      </c>
    </row>
    <row r="788" spans="9:10">
      <c r="I788" s="144" t="s">
        <v>702</v>
      </c>
      <c r="J788" s="144">
        <v>50517</v>
      </c>
    </row>
    <row r="789" spans="9:10">
      <c r="I789" s="144" t="s">
        <v>779</v>
      </c>
      <c r="J789" s="144">
        <v>61426</v>
      </c>
    </row>
    <row r="790" spans="9:10">
      <c r="I790" s="144" t="s">
        <v>917</v>
      </c>
      <c r="J790" s="144">
        <v>61427</v>
      </c>
    </row>
    <row r="791" spans="9:10">
      <c r="I791" s="144" t="s">
        <v>621</v>
      </c>
      <c r="J791" s="144">
        <v>76619</v>
      </c>
    </row>
    <row r="792" spans="9:10">
      <c r="I792" s="144" t="s">
        <v>469</v>
      </c>
      <c r="J792" s="144">
        <v>76620</v>
      </c>
    </row>
    <row r="793" spans="9:10">
      <c r="I793" s="144" t="s">
        <v>472</v>
      </c>
      <c r="J793" s="144">
        <v>76621</v>
      </c>
    </row>
    <row r="794" spans="9:10">
      <c r="I794" s="144" t="s">
        <v>1314</v>
      </c>
      <c r="J794" s="144">
        <v>27571</v>
      </c>
    </row>
    <row r="795" spans="9:10">
      <c r="I795" s="144" t="s">
        <v>407</v>
      </c>
      <c r="J795" s="144">
        <v>76622</v>
      </c>
    </row>
    <row r="796" spans="9:10">
      <c r="I796" s="144" t="s">
        <v>752</v>
      </c>
      <c r="J796" s="144">
        <v>28354</v>
      </c>
    </row>
    <row r="797" spans="9:10">
      <c r="I797" s="144" t="s">
        <v>1040</v>
      </c>
      <c r="J797" s="144">
        <v>35299</v>
      </c>
    </row>
    <row r="798" spans="9:10">
      <c r="I798" s="144" t="s">
        <v>595</v>
      </c>
      <c r="J798" s="144">
        <v>76624</v>
      </c>
    </row>
    <row r="799" spans="9:10">
      <c r="I799" s="144" t="s">
        <v>815</v>
      </c>
      <c r="J799" s="144">
        <v>76627</v>
      </c>
    </row>
    <row r="800" spans="9:10">
      <c r="I800" s="144" t="s">
        <v>703</v>
      </c>
      <c r="J800" s="144">
        <v>50528</v>
      </c>
    </row>
    <row r="801" spans="9:10">
      <c r="I801" s="144" t="s">
        <v>455</v>
      </c>
      <c r="J801" s="144">
        <v>61433</v>
      </c>
    </row>
    <row r="802" spans="9:10">
      <c r="I802" s="144" t="s">
        <v>455</v>
      </c>
      <c r="J802" s="144">
        <v>50529</v>
      </c>
    </row>
    <row r="803" spans="9:10">
      <c r="I803" s="144" t="s">
        <v>1024</v>
      </c>
      <c r="J803" s="144">
        <v>14635</v>
      </c>
    </row>
    <row r="804" spans="9:10">
      <c r="I804" s="144" t="s">
        <v>903</v>
      </c>
      <c r="J804" s="144">
        <v>27580</v>
      </c>
    </row>
    <row r="805" spans="9:10">
      <c r="I805" s="144" t="s">
        <v>501</v>
      </c>
      <c r="J805" s="144">
        <v>76630</v>
      </c>
    </row>
    <row r="806" spans="9:10">
      <c r="I806" s="144" t="s">
        <v>1039</v>
      </c>
      <c r="J806" s="144">
        <v>50532</v>
      </c>
    </row>
    <row r="807" spans="9:10">
      <c r="I807" s="144" t="s">
        <v>894</v>
      </c>
      <c r="J807" s="144">
        <v>72308</v>
      </c>
    </row>
    <row r="808" spans="9:10">
      <c r="I808" s="144" t="s">
        <v>962</v>
      </c>
      <c r="J808" s="144">
        <v>50533</v>
      </c>
    </row>
    <row r="809" spans="9:10">
      <c r="I809" s="144" t="s">
        <v>1235</v>
      </c>
      <c r="J809" s="144">
        <v>35306</v>
      </c>
    </row>
    <row r="810" spans="9:10">
      <c r="I810" s="144" t="s">
        <v>1031</v>
      </c>
      <c r="J810" s="144">
        <v>61444</v>
      </c>
    </row>
    <row r="811" spans="9:10">
      <c r="I811" s="144" t="s">
        <v>1131</v>
      </c>
      <c r="J811" s="144">
        <v>27587</v>
      </c>
    </row>
    <row r="812" spans="9:10">
      <c r="I812" s="144" t="s">
        <v>849</v>
      </c>
      <c r="J812" s="144">
        <v>14646</v>
      </c>
    </row>
    <row r="813" spans="9:10">
      <c r="I813" s="144" t="s">
        <v>1132</v>
      </c>
      <c r="J813" s="144">
        <v>27590</v>
      </c>
    </row>
    <row r="814" spans="9:10">
      <c r="I814" s="144" t="s">
        <v>555</v>
      </c>
      <c r="J814" s="144">
        <v>27591</v>
      </c>
    </row>
    <row r="815" spans="9:10">
      <c r="I815" s="144" t="s">
        <v>408</v>
      </c>
      <c r="J815" s="144">
        <v>76634</v>
      </c>
    </row>
    <row r="816" spans="9:10">
      <c r="I816" s="144" t="s">
        <v>1220</v>
      </c>
      <c r="J816" s="144">
        <v>27592</v>
      </c>
    </row>
    <row r="817" spans="9:10">
      <c r="I817" s="144" t="s">
        <v>1151</v>
      </c>
      <c r="J817" s="144">
        <v>61446</v>
      </c>
    </row>
    <row r="818" spans="9:10">
      <c r="I818" s="144" t="s">
        <v>445</v>
      </c>
      <c r="J818" s="144">
        <v>53246</v>
      </c>
    </row>
    <row r="819" spans="9:10">
      <c r="I819" s="144" t="s">
        <v>1096</v>
      </c>
      <c r="J819" s="144">
        <v>14652</v>
      </c>
    </row>
    <row r="820" spans="9:10">
      <c r="I820" s="144" t="s">
        <v>534</v>
      </c>
      <c r="J820" s="144">
        <v>27598</v>
      </c>
    </row>
    <row r="821" spans="9:10">
      <c r="I821" s="144" t="s">
        <v>1063</v>
      </c>
      <c r="J821" s="144">
        <v>76637</v>
      </c>
    </row>
    <row r="822" spans="9:10">
      <c r="I822" s="144" t="s">
        <v>424</v>
      </c>
      <c r="J822" s="144">
        <v>27599</v>
      </c>
    </row>
    <row r="823" spans="9:10">
      <c r="I823" s="144" t="s">
        <v>876</v>
      </c>
      <c r="J823" s="144">
        <v>76640</v>
      </c>
    </row>
    <row r="824" spans="9:10">
      <c r="I824" s="144" t="s">
        <v>1260</v>
      </c>
      <c r="J824" s="144">
        <v>50542</v>
      </c>
    </row>
    <row r="825" spans="9:10">
      <c r="I825" s="144" t="s">
        <v>1230</v>
      </c>
      <c r="J825" s="144">
        <v>50543</v>
      </c>
    </row>
    <row r="826" spans="9:10">
      <c r="I826" s="144" t="s">
        <v>1025</v>
      </c>
      <c r="J826" s="144">
        <v>14656</v>
      </c>
    </row>
    <row r="827" spans="9:10">
      <c r="I827" s="144" t="s">
        <v>873</v>
      </c>
      <c r="J827" s="144">
        <v>76645</v>
      </c>
    </row>
    <row r="828" spans="9:10">
      <c r="I828" s="144" t="s">
        <v>506</v>
      </c>
      <c r="J828" s="144">
        <v>76648</v>
      </c>
    </row>
    <row r="829" spans="9:10">
      <c r="I829" s="144" t="s">
        <v>470</v>
      </c>
      <c r="J829" s="144">
        <v>76649</v>
      </c>
    </row>
    <row r="830" spans="9:10">
      <c r="I830" s="144" t="s">
        <v>929</v>
      </c>
      <c r="J830" s="144">
        <v>27601</v>
      </c>
    </row>
    <row r="831" spans="9:10">
      <c r="I831" s="144" t="s">
        <v>918</v>
      </c>
      <c r="J831" s="144">
        <v>61453</v>
      </c>
    </row>
    <row r="832" spans="9:10">
      <c r="I832" s="144" t="s">
        <v>704</v>
      </c>
      <c r="J832" s="144">
        <v>50548</v>
      </c>
    </row>
    <row r="833" spans="9:10">
      <c r="I833" s="144" t="s">
        <v>993</v>
      </c>
      <c r="J833" s="144">
        <v>50551</v>
      </c>
    </row>
    <row r="834" spans="9:10">
      <c r="I834" s="144" t="s">
        <v>753</v>
      </c>
      <c r="J834" s="144">
        <v>28360</v>
      </c>
    </row>
    <row r="835" spans="9:10">
      <c r="I835" s="144" t="s">
        <v>705</v>
      </c>
      <c r="J835" s="144">
        <v>50552</v>
      </c>
    </row>
    <row r="836" spans="9:10">
      <c r="I836" s="144" t="s">
        <v>825</v>
      </c>
      <c r="J836" s="144">
        <v>50554</v>
      </c>
    </row>
    <row r="837" spans="9:10">
      <c r="I837" s="144" t="s">
        <v>1313</v>
      </c>
      <c r="J837" s="144">
        <v>27603</v>
      </c>
    </row>
    <row r="838" spans="9:10">
      <c r="I838" s="144" t="s">
        <v>389</v>
      </c>
      <c r="J838" s="144">
        <v>27604</v>
      </c>
    </row>
    <row r="839" spans="9:10">
      <c r="I839" s="144" t="s">
        <v>1296</v>
      </c>
      <c r="J839" s="144">
        <v>76651</v>
      </c>
    </row>
    <row r="840" spans="9:10">
      <c r="I840" s="144" t="s">
        <v>552</v>
      </c>
      <c r="J840" s="144">
        <v>27605</v>
      </c>
    </row>
    <row r="841" spans="9:10">
      <c r="I841" s="144" t="s">
        <v>473</v>
      </c>
      <c r="J841" s="144">
        <v>76652</v>
      </c>
    </row>
    <row r="842" spans="9:10">
      <c r="I842" s="144" t="s">
        <v>574</v>
      </c>
      <c r="J842" s="144">
        <v>50562</v>
      </c>
    </row>
    <row r="843" spans="9:10">
      <c r="I843" s="144" t="s">
        <v>986</v>
      </c>
      <c r="J843" s="144">
        <v>76655</v>
      </c>
    </row>
    <row r="844" spans="9:10">
      <c r="I844" s="144" t="s">
        <v>754</v>
      </c>
      <c r="J844" s="144">
        <v>28362</v>
      </c>
    </row>
    <row r="845" spans="9:10">
      <c r="I845" s="144" t="s">
        <v>629</v>
      </c>
      <c r="J845" s="144">
        <v>27611</v>
      </c>
    </row>
    <row r="846" spans="9:10">
      <c r="I846" s="144" t="s">
        <v>409</v>
      </c>
      <c r="J846" s="144">
        <v>76657</v>
      </c>
    </row>
    <row r="847" spans="9:10">
      <c r="I847" s="144" t="s">
        <v>713</v>
      </c>
      <c r="J847" s="144">
        <v>14665</v>
      </c>
    </row>
    <row r="848" spans="9:10">
      <c r="I848" s="144" t="s">
        <v>410</v>
      </c>
      <c r="J848" s="144">
        <v>76660</v>
      </c>
    </row>
    <row r="849" spans="9:10">
      <c r="I849" s="144" t="s">
        <v>1335</v>
      </c>
      <c r="J849" s="144">
        <v>61461</v>
      </c>
    </row>
    <row r="850" spans="9:10">
      <c r="I850" s="144" t="s">
        <v>1201</v>
      </c>
      <c r="J850" s="144">
        <v>61460</v>
      </c>
    </row>
    <row r="851" spans="9:10">
      <c r="I851" s="144" t="s">
        <v>919</v>
      </c>
      <c r="J851" s="144">
        <v>61462</v>
      </c>
    </row>
    <row r="852" spans="9:10">
      <c r="I852" s="144" t="s">
        <v>1064</v>
      </c>
      <c r="J852" s="144">
        <v>76663</v>
      </c>
    </row>
    <row r="853" spans="9:10">
      <c r="I853" s="144" t="s">
        <v>755</v>
      </c>
      <c r="J853" s="144">
        <v>28368</v>
      </c>
    </row>
    <row r="854" spans="9:10">
      <c r="I854" s="144" t="s">
        <v>476</v>
      </c>
      <c r="J854" s="144">
        <v>76665</v>
      </c>
    </row>
    <row r="855" spans="9:10">
      <c r="I855" s="144" t="s">
        <v>944</v>
      </c>
      <c r="J855" s="144">
        <v>76666</v>
      </c>
    </row>
    <row r="856" spans="9:10">
      <c r="I856" s="144" t="s">
        <v>706</v>
      </c>
      <c r="J856" s="144">
        <v>50571</v>
      </c>
    </row>
    <row r="857" spans="9:10">
      <c r="I857" s="144" t="s">
        <v>920</v>
      </c>
      <c r="J857" s="144">
        <v>61464</v>
      </c>
    </row>
    <row r="858" spans="9:10">
      <c r="I858" s="144" t="s">
        <v>1315</v>
      </c>
      <c r="J858" s="144">
        <v>27620</v>
      </c>
    </row>
    <row r="859" spans="9:10">
      <c r="I859" s="144" t="s">
        <v>890</v>
      </c>
      <c r="J859" s="144">
        <v>61467</v>
      </c>
    </row>
    <row r="860" spans="9:10">
      <c r="I860" s="144" t="s">
        <v>987</v>
      </c>
      <c r="J860" s="144">
        <v>76670</v>
      </c>
    </row>
    <row r="861" spans="9:10">
      <c r="I861" s="144" t="s">
        <v>756</v>
      </c>
      <c r="J861" s="144">
        <v>28373</v>
      </c>
    </row>
    <row r="862" spans="9:10">
      <c r="I862" s="144" t="s">
        <v>618</v>
      </c>
      <c r="J862" s="144">
        <v>76671</v>
      </c>
    </row>
    <row r="863" spans="9:10">
      <c r="I863" s="144" t="s">
        <v>948</v>
      </c>
      <c r="J863" s="144">
        <v>76672</v>
      </c>
    </row>
    <row r="864" spans="9:10">
      <c r="I864" s="144" t="s">
        <v>1133</v>
      </c>
      <c r="J864" s="144">
        <v>27622</v>
      </c>
    </row>
    <row r="865" spans="9:10">
      <c r="I865" s="144" t="s">
        <v>921</v>
      </c>
      <c r="J865" s="144">
        <v>61472</v>
      </c>
    </row>
    <row r="866" spans="9:10">
      <c r="I866" s="144" t="s">
        <v>922</v>
      </c>
      <c r="J866" s="144">
        <v>61473</v>
      </c>
    </row>
    <row r="867" spans="9:10">
      <c r="I867" s="144" t="s">
        <v>596</v>
      </c>
      <c r="J867" s="144">
        <v>76676</v>
      </c>
    </row>
    <row r="868" spans="9:10">
      <c r="I868" s="144" t="s">
        <v>723</v>
      </c>
      <c r="J868" s="144">
        <v>50576</v>
      </c>
    </row>
    <row r="869" spans="9:10">
      <c r="I869" s="144" t="s">
        <v>780</v>
      </c>
      <c r="J869" s="144">
        <v>61475</v>
      </c>
    </row>
    <row r="870" spans="9:10">
      <c r="I870" s="144" t="s">
        <v>945</v>
      </c>
      <c r="J870" s="144">
        <v>76678</v>
      </c>
    </row>
    <row r="871" spans="9:10">
      <c r="I871" s="144" t="s">
        <v>988</v>
      </c>
      <c r="J871" s="144">
        <v>76683</v>
      </c>
    </row>
    <row r="872" spans="9:10">
      <c r="I872" s="144" t="s">
        <v>997</v>
      </c>
      <c r="J872" s="144">
        <v>35329</v>
      </c>
    </row>
    <row r="873" spans="9:10">
      <c r="I873" s="144" t="s">
        <v>428</v>
      </c>
      <c r="J873" s="144">
        <v>14061</v>
      </c>
    </row>
    <row r="874" spans="9:10">
      <c r="I874" s="144" t="s">
        <v>1251</v>
      </c>
      <c r="J874" s="144">
        <v>50582</v>
      </c>
    </row>
    <row r="875" spans="9:10">
      <c r="I875" s="144" t="s">
        <v>970</v>
      </c>
      <c r="J875" s="144">
        <v>50585</v>
      </c>
    </row>
    <row r="876" spans="9:10">
      <c r="I876" s="144" t="s">
        <v>411</v>
      </c>
      <c r="J876" s="144">
        <v>76684</v>
      </c>
    </row>
    <row r="877" spans="9:10">
      <c r="I877" s="144" t="s">
        <v>923</v>
      </c>
      <c r="J877" s="144">
        <v>61479</v>
      </c>
    </row>
    <row r="878" spans="9:10">
      <c r="I878" s="144" t="s">
        <v>833</v>
      </c>
      <c r="J878" s="144">
        <v>50590</v>
      </c>
    </row>
    <row r="879" spans="9:10">
      <c r="I879" s="144" t="s">
        <v>924</v>
      </c>
      <c r="J879" s="144">
        <v>61480</v>
      </c>
    </row>
    <row r="880" spans="9:10">
      <c r="I880" s="144" t="s">
        <v>1013</v>
      </c>
      <c r="J880" s="144">
        <v>50564</v>
      </c>
    </row>
    <row r="881" spans="9:10">
      <c r="I881" s="144" t="s">
        <v>812</v>
      </c>
      <c r="J881" s="144">
        <v>27412</v>
      </c>
    </row>
    <row r="882" spans="9:10">
      <c r="I882" s="144" t="s">
        <v>430</v>
      </c>
      <c r="J882" s="144">
        <v>14357</v>
      </c>
    </row>
    <row r="883" spans="9:10">
      <c r="I883" s="144" t="s">
        <v>757</v>
      </c>
      <c r="J883" s="144">
        <v>28385</v>
      </c>
    </row>
    <row r="884" spans="9:10">
      <c r="I884" s="144" t="s">
        <v>507</v>
      </c>
      <c r="J884" s="144">
        <v>76691</v>
      </c>
    </row>
    <row r="885" spans="9:10">
      <c r="I885" s="144" t="s">
        <v>758</v>
      </c>
      <c r="J885" s="144">
        <v>28386</v>
      </c>
    </row>
    <row r="886" spans="9:10">
      <c r="I886" s="144" t="s">
        <v>910</v>
      </c>
      <c r="J886" s="144">
        <v>27635</v>
      </c>
    </row>
    <row r="887" spans="9:10">
      <c r="I887" s="144" t="s">
        <v>1202</v>
      </c>
      <c r="J887" s="144">
        <v>61485</v>
      </c>
    </row>
    <row r="888" spans="9:10">
      <c r="I888" s="144" t="s">
        <v>1059</v>
      </c>
      <c r="J888" s="144">
        <v>76693</v>
      </c>
    </row>
    <row r="889" spans="9:10">
      <c r="I889" s="144" t="s">
        <v>1268</v>
      </c>
      <c r="J889" s="144">
        <v>27643</v>
      </c>
    </row>
    <row r="890" spans="9:10">
      <c r="I890" s="144" t="s">
        <v>1252</v>
      </c>
      <c r="J890" s="144">
        <v>50597</v>
      </c>
    </row>
    <row r="891" spans="9:10">
      <c r="I891" s="144" t="s">
        <v>471</v>
      </c>
      <c r="J891" s="144">
        <v>76697</v>
      </c>
    </row>
    <row r="892" spans="9:10">
      <c r="I892" s="144" t="s">
        <v>477</v>
      </c>
      <c r="J892" s="144">
        <v>76698</v>
      </c>
    </row>
    <row r="893" spans="9:10">
      <c r="I893" s="144" t="s">
        <v>1324</v>
      </c>
      <c r="J893" s="144">
        <v>27646</v>
      </c>
    </row>
    <row r="894" spans="9:10">
      <c r="I894" s="144" t="s">
        <v>1308</v>
      </c>
      <c r="J894" s="144">
        <v>27649</v>
      </c>
    </row>
    <row r="895" spans="9:10">
      <c r="I895" s="144" t="s">
        <v>874</v>
      </c>
      <c r="J895" s="144">
        <v>76703</v>
      </c>
    </row>
    <row r="896" spans="9:10">
      <c r="I896" s="144" t="s">
        <v>721</v>
      </c>
      <c r="J896" s="144">
        <v>14701</v>
      </c>
    </row>
    <row r="897" spans="9:10">
      <c r="I897" s="144" t="s">
        <v>1058</v>
      </c>
      <c r="J897" s="144">
        <v>61491</v>
      </c>
    </row>
    <row r="898" spans="9:10">
      <c r="I898" s="144" t="s">
        <v>525</v>
      </c>
      <c r="J898" s="144">
        <v>76705</v>
      </c>
    </row>
    <row r="899" spans="9:10">
      <c r="I899" s="144" t="s">
        <v>1337</v>
      </c>
      <c r="J899" s="144">
        <v>27655</v>
      </c>
    </row>
    <row r="900" spans="9:10">
      <c r="I900" s="144" t="s">
        <v>726</v>
      </c>
      <c r="J900" s="144">
        <v>50603</v>
      </c>
    </row>
    <row r="901" spans="9:10">
      <c r="I901" s="144" t="s">
        <v>390</v>
      </c>
      <c r="J901" s="144">
        <v>27656</v>
      </c>
    </row>
    <row r="902" spans="9:10">
      <c r="I902" s="144" t="s">
        <v>1054</v>
      </c>
      <c r="J902" s="144">
        <v>76709</v>
      </c>
    </row>
    <row r="903" spans="9:10">
      <c r="I903" s="144" t="s">
        <v>1128</v>
      </c>
      <c r="J903" s="144">
        <v>27516</v>
      </c>
    </row>
    <row r="904" spans="9:10">
      <c r="I904" s="144" t="s">
        <v>925</v>
      </c>
      <c r="J904" s="144">
        <v>61492</v>
      </c>
    </row>
    <row r="905" spans="9:10">
      <c r="I905" s="144" t="s">
        <v>1298</v>
      </c>
      <c r="J905" s="144">
        <v>76711</v>
      </c>
    </row>
    <row r="906" spans="9:10">
      <c r="I906" s="144" t="s">
        <v>656</v>
      </c>
      <c r="J906" s="144">
        <v>14711</v>
      </c>
    </row>
    <row r="907" spans="9:10">
      <c r="I907" s="144" t="s">
        <v>707</v>
      </c>
      <c r="J907" s="144">
        <v>50606</v>
      </c>
    </row>
    <row r="908" spans="9:10">
      <c r="I908" s="144" t="s">
        <v>836</v>
      </c>
      <c r="J908" s="144">
        <v>50607</v>
      </c>
    </row>
    <row r="909" spans="9:10">
      <c r="I909" s="144" t="s">
        <v>1332</v>
      </c>
      <c r="J909" s="144">
        <v>27660</v>
      </c>
    </row>
    <row r="910" spans="9:10">
      <c r="I910" s="144" t="s">
        <v>1152</v>
      </c>
      <c r="J910" s="144">
        <v>61493</v>
      </c>
    </row>
    <row r="911" spans="9:10">
      <c r="I911" s="144" t="s">
        <v>1284</v>
      </c>
      <c r="J911" s="144">
        <v>27662</v>
      </c>
    </row>
    <row r="912" spans="9:10">
      <c r="I912" s="144" t="s">
        <v>539</v>
      </c>
      <c r="J912" s="144">
        <v>27676</v>
      </c>
    </row>
    <row r="913" spans="9:10">
      <c r="I913" s="144" t="s">
        <v>1162</v>
      </c>
      <c r="J913" s="144">
        <v>27665</v>
      </c>
    </row>
    <row r="914" spans="9:10">
      <c r="I914" s="144" t="s">
        <v>722</v>
      </c>
      <c r="J914" s="144">
        <v>14715</v>
      </c>
    </row>
    <row r="915" spans="9:10">
      <c r="I915" s="144" t="s">
        <v>708</v>
      </c>
      <c r="J915" s="144">
        <v>50609</v>
      </c>
    </row>
    <row r="916" spans="9:10">
      <c r="I916" s="144" t="s">
        <v>709</v>
      </c>
      <c r="J916" s="144">
        <v>50610</v>
      </c>
    </row>
    <row r="917" spans="9:10">
      <c r="I917" s="144" t="s">
        <v>802</v>
      </c>
      <c r="J917" s="144">
        <v>27666</v>
      </c>
    </row>
    <row r="918" spans="9:10">
      <c r="I918" s="144" t="s">
        <v>1042</v>
      </c>
      <c r="J918" s="144">
        <v>50612</v>
      </c>
    </row>
    <row r="919" spans="9:10">
      <c r="I919" s="144" t="s">
        <v>537</v>
      </c>
      <c r="J919" s="144">
        <v>27022</v>
      </c>
    </row>
    <row r="920" spans="9:10">
      <c r="I920" s="144" t="s">
        <v>1135</v>
      </c>
      <c r="J920" s="144">
        <v>27294</v>
      </c>
    </row>
    <row r="921" spans="9:10">
      <c r="I921" s="144" t="s">
        <v>1228</v>
      </c>
      <c r="J921" s="144">
        <v>35004</v>
      </c>
    </row>
    <row r="922" spans="9:10">
      <c r="I922" s="144" t="s">
        <v>429</v>
      </c>
      <c r="J922" s="144">
        <v>14726</v>
      </c>
    </row>
    <row r="923" spans="9:10">
      <c r="I923" s="144" t="s">
        <v>931</v>
      </c>
      <c r="J923" s="144">
        <v>76717</v>
      </c>
    </row>
    <row r="924" spans="9:10">
      <c r="I924" s="144" t="s">
        <v>538</v>
      </c>
      <c r="J924" s="144">
        <v>27701</v>
      </c>
    </row>
    <row r="925" spans="9:10">
      <c r="I925" s="144" t="s">
        <v>891</v>
      </c>
      <c r="J925" s="144">
        <v>61497</v>
      </c>
    </row>
    <row r="926" spans="9:10">
      <c r="I926" s="144" t="s">
        <v>1036</v>
      </c>
      <c r="J926" s="144">
        <v>50616</v>
      </c>
    </row>
    <row r="927" spans="9:10">
      <c r="I927" s="144" t="s">
        <v>1322</v>
      </c>
      <c r="J927" s="144">
        <v>27671</v>
      </c>
    </row>
    <row r="928" spans="9:10">
      <c r="I928" s="144" t="s">
        <v>1098</v>
      </c>
      <c r="J928" s="144">
        <v>14724</v>
      </c>
    </row>
    <row r="929" spans="9:10">
      <c r="I929" s="144" t="s">
        <v>989</v>
      </c>
      <c r="J929" s="144">
        <v>76720</v>
      </c>
    </row>
    <row r="930" spans="9:10">
      <c r="I930" s="144" t="s">
        <v>710</v>
      </c>
      <c r="J930" s="144">
        <v>50617</v>
      </c>
    </row>
    <row r="931" spans="9:10">
      <c r="I931" s="144" t="s">
        <v>478</v>
      </c>
      <c r="J931" s="144">
        <v>76724</v>
      </c>
    </row>
    <row r="932" spans="9:10">
      <c r="I932" s="144" t="s">
        <v>1060</v>
      </c>
      <c r="J932" s="144">
        <v>76726</v>
      </c>
    </row>
    <row r="933" spans="9:10">
      <c r="I933" s="144" t="s">
        <v>533</v>
      </c>
      <c r="J933" s="144">
        <v>27673</v>
      </c>
    </row>
    <row r="934" spans="9:10">
      <c r="I934" s="144" t="s">
        <v>412</v>
      </c>
      <c r="J934" s="144">
        <v>76727</v>
      </c>
    </row>
    <row r="935" spans="9:10">
      <c r="I935" s="144" t="s">
        <v>935</v>
      </c>
      <c r="J935" s="144">
        <v>27528</v>
      </c>
    </row>
    <row r="936" spans="9:10">
      <c r="I936" s="144" t="s">
        <v>1240</v>
      </c>
      <c r="J936" s="144">
        <v>61498</v>
      </c>
    </row>
    <row r="937" spans="9:10">
      <c r="I937" s="144" t="s">
        <v>630</v>
      </c>
      <c r="J937" s="144">
        <v>27674</v>
      </c>
    </row>
    <row r="938" spans="9:10">
      <c r="I938" s="144" t="s">
        <v>892</v>
      </c>
      <c r="J938" s="144">
        <v>61499</v>
      </c>
    </row>
    <row r="939" spans="9:10">
      <c r="I939" s="144" t="s">
        <v>865</v>
      </c>
      <c r="J939" s="144">
        <v>76733</v>
      </c>
    </row>
    <row r="940" spans="9:10">
      <c r="I940" s="144" t="s">
        <v>781</v>
      </c>
      <c r="J940" s="144">
        <v>61500</v>
      </c>
    </row>
    <row r="941" spans="9:10">
      <c r="I941" s="144" t="s">
        <v>834</v>
      </c>
      <c r="J941" s="144">
        <v>50626</v>
      </c>
    </row>
    <row r="942" spans="9:10">
      <c r="I942" s="144" t="s">
        <v>565</v>
      </c>
      <c r="J942" s="144">
        <v>27679</v>
      </c>
    </row>
    <row r="943" spans="9:10">
      <c r="I943" s="144" t="s">
        <v>1333</v>
      </c>
      <c r="J943" s="144">
        <v>27680</v>
      </c>
    </row>
    <row r="944" spans="9:10">
      <c r="I944" s="144" t="s">
        <v>1253</v>
      </c>
      <c r="J944" s="144">
        <v>50628</v>
      </c>
    </row>
    <row r="945" spans="9:10">
      <c r="I945" s="144" t="s">
        <v>522</v>
      </c>
      <c r="J945" s="144">
        <v>27681</v>
      </c>
    </row>
    <row r="946" spans="9:10">
      <c r="I946" s="144" t="s">
        <v>1272</v>
      </c>
      <c r="J946" s="144">
        <v>14737</v>
      </c>
    </row>
    <row r="947" spans="9:10">
      <c r="I947" s="144" t="s">
        <v>577</v>
      </c>
      <c r="J947" s="144">
        <v>14739</v>
      </c>
    </row>
    <row r="948" spans="9:10">
      <c r="I948" s="144" t="s">
        <v>963</v>
      </c>
      <c r="J948" s="144">
        <v>50629</v>
      </c>
    </row>
    <row r="949" spans="9:10">
      <c r="I949" s="144" t="s">
        <v>1292</v>
      </c>
      <c r="J949" s="144">
        <v>76735</v>
      </c>
    </row>
    <row r="950" spans="9:10">
      <c r="I950" s="144" t="s">
        <v>1065</v>
      </c>
      <c r="J950" s="144">
        <v>76736</v>
      </c>
    </row>
    <row r="951" spans="9:10">
      <c r="I951" s="144" t="s">
        <v>524</v>
      </c>
      <c r="J951" s="144">
        <v>27213</v>
      </c>
    </row>
    <row r="952" spans="9:10">
      <c r="I952" s="144" t="s">
        <v>1026</v>
      </c>
      <c r="J952" s="144">
        <v>14741</v>
      </c>
    </row>
    <row r="953" spans="9:10">
      <c r="I953" s="144" t="s">
        <v>536</v>
      </c>
      <c r="J953" s="144">
        <v>27683</v>
      </c>
    </row>
    <row r="954" spans="9:10">
      <c r="I954" s="144" t="s">
        <v>573</v>
      </c>
      <c r="J954" s="144">
        <v>50142</v>
      </c>
    </row>
    <row r="955" spans="9:10">
      <c r="I955" s="144" t="s">
        <v>1334</v>
      </c>
      <c r="J955" s="144">
        <v>27685</v>
      </c>
    </row>
    <row r="956" spans="9:10">
      <c r="I956" s="144" t="s">
        <v>715</v>
      </c>
      <c r="J956" s="144">
        <v>14745</v>
      </c>
    </row>
    <row r="957" spans="9:10">
      <c r="I957" s="144" t="s">
        <v>926</v>
      </c>
      <c r="J957" s="144">
        <v>61503</v>
      </c>
    </row>
    <row r="958" spans="9:10">
      <c r="I958" s="144" t="s">
        <v>1163</v>
      </c>
      <c r="J958" s="144">
        <v>27686</v>
      </c>
    </row>
    <row r="959" spans="9:10">
      <c r="I959" s="144" t="s">
        <v>837</v>
      </c>
      <c r="J959" s="144">
        <v>50639</v>
      </c>
    </row>
    <row r="960" spans="9:10">
      <c r="I960" s="144" t="s">
        <v>425</v>
      </c>
      <c r="J960" s="144">
        <v>72137</v>
      </c>
    </row>
    <row r="961" spans="9:10">
      <c r="I961" s="144" t="s">
        <v>875</v>
      </c>
      <c r="J961" s="144">
        <v>76744</v>
      </c>
    </row>
    <row r="962" spans="9:10">
      <c r="I962" s="144" t="s">
        <v>542</v>
      </c>
      <c r="J962" s="144">
        <v>27691</v>
      </c>
    </row>
    <row r="963" spans="9:10">
      <c r="I963" s="144" t="s">
        <v>1320</v>
      </c>
      <c r="J963" s="144">
        <v>14754</v>
      </c>
    </row>
    <row r="964" spans="9:10">
      <c r="I964" s="144" t="s">
        <v>377</v>
      </c>
      <c r="J964" s="144">
        <v>14755</v>
      </c>
    </row>
    <row r="965" spans="9:10">
      <c r="I965" s="144" t="s">
        <v>433</v>
      </c>
      <c r="J965" s="144">
        <v>14756</v>
      </c>
    </row>
    <row r="966" spans="9:10">
      <c r="I966" s="144" t="s">
        <v>619</v>
      </c>
      <c r="J966" s="144">
        <v>76745</v>
      </c>
    </row>
    <row r="967" spans="9:10">
      <c r="I967" s="144" t="s">
        <v>1326</v>
      </c>
      <c r="J967" s="144">
        <v>14761</v>
      </c>
    </row>
    <row r="968" spans="9:10">
      <c r="I968" s="144" t="s">
        <v>911</v>
      </c>
      <c r="J968" s="144">
        <v>27697</v>
      </c>
    </row>
    <row r="969" spans="9:10">
      <c r="I969" s="144" t="s">
        <v>1047</v>
      </c>
      <c r="J969" s="144">
        <v>35361</v>
      </c>
    </row>
    <row r="970" spans="9:10">
      <c r="I970" s="144" t="s">
        <v>479</v>
      </c>
      <c r="J970" s="144">
        <v>76749</v>
      </c>
    </row>
    <row r="971" spans="9:10">
      <c r="I971" s="144" t="s">
        <v>1061</v>
      </c>
      <c r="J971" s="144">
        <v>76754</v>
      </c>
    </row>
    <row r="972" spans="9:10">
      <c r="I972" s="144" t="s">
        <v>927</v>
      </c>
      <c r="J972" s="144">
        <v>61512</v>
      </c>
    </row>
    <row r="973" spans="9:10">
      <c r="I973" s="144" t="s">
        <v>413</v>
      </c>
      <c r="J973" s="144">
        <v>76759</v>
      </c>
    </row>
  </sheetData>
  <sortState xmlns:xlrd2="http://schemas.microsoft.com/office/spreadsheetml/2017/richdata2" ref="I2:J2654">
    <sortCondition ref="I3:I2654"/>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0576D-5AA7-4753-A9BE-D5FC4A1D5C5A}">
  <dimension ref="A1:C85"/>
  <sheetViews>
    <sheetView workbookViewId="0">
      <selection activeCell="I75" sqref="I75"/>
    </sheetView>
  </sheetViews>
  <sheetFormatPr baseColWidth="10" defaultRowHeight="15"/>
  <cols>
    <col min="1" max="1" width="3.42578125" customWidth="1"/>
    <col min="2" max="2" width="7.140625" customWidth="1"/>
    <col min="3" max="3" width="69.5703125" customWidth="1"/>
  </cols>
  <sheetData>
    <row r="1" spans="1:3" ht="15.75">
      <c r="A1" s="174"/>
      <c r="B1" s="173" t="s">
        <v>1606</v>
      </c>
      <c r="C1" s="175"/>
    </row>
    <row r="2" spans="1:3" ht="25.5">
      <c r="A2" s="177" t="s">
        <v>1340</v>
      </c>
      <c r="B2" s="176" t="s">
        <v>1339</v>
      </c>
      <c r="C2" s="178" t="s">
        <v>1607</v>
      </c>
    </row>
    <row r="3" spans="1:3">
      <c r="A3" s="179" t="s">
        <v>1346</v>
      </c>
      <c r="B3" s="209">
        <v>1110</v>
      </c>
      <c r="C3" s="180" t="s">
        <v>1608</v>
      </c>
    </row>
    <row r="4" spans="1:3">
      <c r="A4" s="181" t="s">
        <v>1346</v>
      </c>
      <c r="B4" s="210">
        <v>1130</v>
      </c>
      <c r="C4" s="182" t="s">
        <v>1609</v>
      </c>
    </row>
    <row r="5" spans="1:3">
      <c r="A5" s="183" t="s">
        <v>1346</v>
      </c>
      <c r="B5" s="211">
        <v>1140</v>
      </c>
      <c r="C5" s="184" t="s">
        <v>1610</v>
      </c>
    </row>
    <row r="6" spans="1:3">
      <c r="A6" s="183" t="s">
        <v>1404</v>
      </c>
      <c r="B6" s="211">
        <v>1150</v>
      </c>
      <c r="C6" s="184" t="s">
        <v>1611</v>
      </c>
    </row>
    <row r="7" spans="1:3">
      <c r="A7" s="183" t="s">
        <v>1346</v>
      </c>
      <c r="B7" s="211">
        <v>1160</v>
      </c>
      <c r="C7" s="184" t="s">
        <v>1612</v>
      </c>
    </row>
    <row r="8" spans="1:3">
      <c r="A8" s="185" t="s">
        <v>1346</v>
      </c>
      <c r="B8" s="212">
        <v>1170</v>
      </c>
      <c r="C8" s="186" t="s">
        <v>1613</v>
      </c>
    </row>
    <row r="9" spans="1:3">
      <c r="A9" s="185" t="s">
        <v>1346</v>
      </c>
      <c r="B9" s="208">
        <v>1180</v>
      </c>
      <c r="C9" s="186" t="s">
        <v>1614</v>
      </c>
    </row>
    <row r="10" spans="1:3">
      <c r="A10" s="187" t="s">
        <v>1346</v>
      </c>
      <c r="B10" s="213">
        <v>1210</v>
      </c>
      <c r="C10" s="188" t="s">
        <v>1615</v>
      </c>
    </row>
    <row r="11" spans="1:3">
      <c r="A11" s="183" t="s">
        <v>1346</v>
      </c>
      <c r="B11" s="211">
        <v>1220</v>
      </c>
      <c r="C11" s="184" t="s">
        <v>1616</v>
      </c>
    </row>
    <row r="12" spans="1:3">
      <c r="A12" s="183" t="s">
        <v>1346</v>
      </c>
      <c r="B12" s="211">
        <v>1230</v>
      </c>
      <c r="C12" s="184" t="s">
        <v>1617</v>
      </c>
    </row>
    <row r="13" spans="1:3" ht="22.5">
      <c r="A13" s="187" t="s">
        <v>1346</v>
      </c>
      <c r="B13" s="213">
        <v>1310</v>
      </c>
      <c r="C13" s="188" t="s">
        <v>1618</v>
      </c>
    </row>
    <row r="14" spans="1:3">
      <c r="A14" s="183" t="s">
        <v>1346</v>
      </c>
      <c r="B14" s="211">
        <v>1320</v>
      </c>
      <c r="C14" s="184" t="s">
        <v>1619</v>
      </c>
    </row>
    <row r="15" spans="1:3">
      <c r="A15" s="183" t="s">
        <v>1346</v>
      </c>
      <c r="B15" s="211">
        <v>1330</v>
      </c>
      <c r="C15" s="184" t="s">
        <v>1620</v>
      </c>
    </row>
    <row r="16" spans="1:3">
      <c r="A16" s="187" t="s">
        <v>1346</v>
      </c>
      <c r="B16" s="213">
        <v>1410</v>
      </c>
      <c r="C16" s="188" t="s">
        <v>1621</v>
      </c>
    </row>
    <row r="17" spans="1:3">
      <c r="A17" s="183" t="s">
        <v>1346</v>
      </c>
      <c r="B17" s="211">
        <v>1420</v>
      </c>
      <c r="C17" s="184" t="s">
        <v>1622</v>
      </c>
    </row>
    <row r="18" spans="1:3">
      <c r="A18" s="185" t="s">
        <v>1346</v>
      </c>
      <c r="B18" s="212">
        <v>1430</v>
      </c>
      <c r="C18" s="186" t="s">
        <v>1623</v>
      </c>
    </row>
    <row r="19" spans="1:3">
      <c r="A19" s="187" t="s">
        <v>1346</v>
      </c>
      <c r="B19" s="213">
        <v>2110</v>
      </c>
      <c r="C19" s="188" t="s">
        <v>1624</v>
      </c>
    </row>
    <row r="20" spans="1:3">
      <c r="A20" s="183" t="s">
        <v>1346</v>
      </c>
      <c r="B20" s="211">
        <v>2120</v>
      </c>
      <c r="C20" s="184" t="s">
        <v>1625</v>
      </c>
    </row>
    <row r="21" spans="1:3">
      <c r="A21" s="183" t="s">
        <v>1404</v>
      </c>
      <c r="B21" s="211">
        <v>2130</v>
      </c>
      <c r="C21" s="184" t="s">
        <v>1626</v>
      </c>
    </row>
    <row r="22" spans="1:3">
      <c r="A22" s="183" t="s">
        <v>1404</v>
      </c>
      <c r="B22" s="211">
        <v>2150</v>
      </c>
      <c r="C22" s="184" t="s">
        <v>1627</v>
      </c>
    </row>
    <row r="23" spans="1:3">
      <c r="A23" s="183" t="s">
        <v>1346</v>
      </c>
      <c r="B23" s="211">
        <v>2160</v>
      </c>
      <c r="C23" s="184" t="s">
        <v>1628</v>
      </c>
    </row>
    <row r="24" spans="1:3">
      <c r="A24" s="183" t="s">
        <v>1346</v>
      </c>
      <c r="B24" s="211">
        <v>2170</v>
      </c>
      <c r="C24" s="184" t="s">
        <v>1629</v>
      </c>
    </row>
    <row r="25" spans="1:3">
      <c r="A25" s="183" t="s">
        <v>1346</v>
      </c>
      <c r="B25" s="211">
        <v>2180</v>
      </c>
      <c r="C25" s="184" t="s">
        <v>1630</v>
      </c>
    </row>
    <row r="26" spans="1:3">
      <c r="A26" s="185" t="s">
        <v>1346</v>
      </c>
      <c r="B26" s="212">
        <v>2190</v>
      </c>
      <c r="C26" s="186" t="s">
        <v>1631</v>
      </c>
    </row>
    <row r="27" spans="1:3">
      <c r="A27" s="183" t="s">
        <v>1346</v>
      </c>
      <c r="B27" s="211">
        <v>2260</v>
      </c>
      <c r="C27" s="184" t="s">
        <v>1632</v>
      </c>
    </row>
    <row r="28" spans="1:3">
      <c r="A28" s="189" t="s">
        <v>1346</v>
      </c>
      <c r="B28" s="214">
        <v>2330</v>
      </c>
      <c r="C28" s="190" t="s">
        <v>1633</v>
      </c>
    </row>
    <row r="29" spans="1:3">
      <c r="A29" s="187" t="s">
        <v>1346</v>
      </c>
      <c r="B29" s="213">
        <v>3110</v>
      </c>
      <c r="C29" s="188" t="s">
        <v>1634</v>
      </c>
    </row>
    <row r="30" spans="1:3" ht="22.5">
      <c r="A30" s="183" t="s">
        <v>1346</v>
      </c>
      <c r="B30" s="211">
        <v>3120</v>
      </c>
      <c r="C30" s="184" t="s">
        <v>1635</v>
      </c>
    </row>
    <row r="31" spans="1:3" ht="22.5">
      <c r="A31" s="183" t="s">
        <v>1346</v>
      </c>
      <c r="B31" s="211">
        <v>3130</v>
      </c>
      <c r="C31" s="184" t="s">
        <v>1636</v>
      </c>
    </row>
    <row r="32" spans="1:3">
      <c r="A32" s="183" t="s">
        <v>1346</v>
      </c>
      <c r="B32" s="211">
        <v>3140</v>
      </c>
      <c r="C32" s="184" t="s">
        <v>1637</v>
      </c>
    </row>
    <row r="33" spans="1:3">
      <c r="A33" s="183" t="s">
        <v>1346</v>
      </c>
      <c r="B33" s="211">
        <v>3150</v>
      </c>
      <c r="C33" s="184" t="s">
        <v>1638</v>
      </c>
    </row>
    <row r="34" spans="1:3">
      <c r="A34" s="183" t="s">
        <v>1346</v>
      </c>
      <c r="B34" s="211">
        <v>3160</v>
      </c>
      <c r="C34" s="184" t="s">
        <v>1639</v>
      </c>
    </row>
    <row r="35" spans="1:3">
      <c r="A35" s="185" t="s">
        <v>1404</v>
      </c>
      <c r="B35" s="212">
        <v>3170</v>
      </c>
      <c r="C35" s="186" t="s">
        <v>1640</v>
      </c>
    </row>
    <row r="36" spans="1:3" ht="22.5">
      <c r="A36" s="183" t="s">
        <v>1346</v>
      </c>
      <c r="B36" s="211">
        <v>3260</v>
      </c>
      <c r="C36" s="184" t="s">
        <v>1641</v>
      </c>
    </row>
    <row r="37" spans="1:3">
      <c r="A37" s="183" t="s">
        <v>1346</v>
      </c>
      <c r="B37" s="211">
        <v>3270</v>
      </c>
      <c r="C37" s="184" t="s">
        <v>1642</v>
      </c>
    </row>
    <row r="38" spans="1:3">
      <c r="A38" s="187" t="s">
        <v>1346</v>
      </c>
      <c r="B38" s="213">
        <v>4010</v>
      </c>
      <c r="C38" s="188" t="s">
        <v>1643</v>
      </c>
    </row>
    <row r="39" spans="1:3">
      <c r="A39" s="183" t="s">
        <v>1404</v>
      </c>
      <c r="B39" s="211">
        <v>4020</v>
      </c>
      <c r="C39" s="184" t="s">
        <v>1644</v>
      </c>
    </row>
    <row r="40" spans="1:3">
      <c r="A40" s="183" t="s">
        <v>1346</v>
      </c>
      <c r="B40" s="211">
        <v>4030</v>
      </c>
      <c r="C40" s="184" t="s">
        <v>1645</v>
      </c>
    </row>
    <row r="41" spans="1:3">
      <c r="A41" s="183" t="s">
        <v>1404</v>
      </c>
      <c r="B41" s="211">
        <v>4040</v>
      </c>
      <c r="C41" s="184" t="s">
        <v>1646</v>
      </c>
    </row>
    <row r="42" spans="1:3" ht="22.5">
      <c r="A42" s="187" t="s">
        <v>1346</v>
      </c>
      <c r="B42" s="213">
        <v>5110</v>
      </c>
      <c r="C42" s="188" t="s">
        <v>1647</v>
      </c>
    </row>
    <row r="43" spans="1:3">
      <c r="A43" s="185" t="s">
        <v>1346</v>
      </c>
      <c r="B43" s="212">
        <v>5130</v>
      </c>
      <c r="C43" s="186" t="s">
        <v>1648</v>
      </c>
    </row>
    <row r="44" spans="1:3">
      <c r="A44" s="187" t="s">
        <v>1404</v>
      </c>
      <c r="B44" s="213">
        <v>6110</v>
      </c>
      <c r="C44" s="188" t="s">
        <v>1649</v>
      </c>
    </row>
    <row r="45" spans="1:3">
      <c r="A45" s="183" t="s">
        <v>1404</v>
      </c>
      <c r="B45" s="211">
        <v>6120</v>
      </c>
      <c r="C45" s="184" t="s">
        <v>1650</v>
      </c>
    </row>
    <row r="46" spans="1:3">
      <c r="A46" s="183" t="s">
        <v>1346</v>
      </c>
      <c r="B46" s="211">
        <v>6130</v>
      </c>
      <c r="C46" s="184" t="s">
        <v>1651</v>
      </c>
    </row>
    <row r="47" spans="1:3" ht="22.5">
      <c r="A47" s="187" t="s">
        <v>1404</v>
      </c>
      <c r="B47" s="213">
        <v>6210</v>
      </c>
      <c r="C47" s="188" t="s">
        <v>1652</v>
      </c>
    </row>
    <row r="48" spans="1:3">
      <c r="A48" s="183" t="s">
        <v>1404</v>
      </c>
      <c r="B48" s="211">
        <v>6220</v>
      </c>
      <c r="C48" s="184" t="s">
        <v>1653</v>
      </c>
    </row>
    <row r="49" spans="1:3" ht="22.5">
      <c r="A49" s="183" t="s">
        <v>1404</v>
      </c>
      <c r="B49" s="211">
        <v>6230</v>
      </c>
      <c r="C49" s="184" t="s">
        <v>1654</v>
      </c>
    </row>
    <row r="50" spans="1:3">
      <c r="A50" s="187" t="s">
        <v>1346</v>
      </c>
      <c r="B50" s="213">
        <v>6410</v>
      </c>
      <c r="C50" s="188" t="s">
        <v>1655</v>
      </c>
    </row>
    <row r="51" spans="1:3">
      <c r="A51" s="183" t="s">
        <v>1346</v>
      </c>
      <c r="B51" s="211">
        <v>6420</v>
      </c>
      <c r="C51" s="184" t="s">
        <v>1656</v>
      </c>
    </row>
    <row r="52" spans="1:3">
      <c r="A52" s="183" t="s">
        <v>1346</v>
      </c>
      <c r="B52" s="211">
        <v>6430</v>
      </c>
      <c r="C52" s="184" t="s">
        <v>1657</v>
      </c>
    </row>
    <row r="53" spans="1:3">
      <c r="A53" s="187" t="s">
        <v>1346</v>
      </c>
      <c r="B53" s="213">
        <v>6510</v>
      </c>
      <c r="C53" s="188" t="s">
        <v>1658</v>
      </c>
    </row>
    <row r="54" spans="1:3">
      <c r="A54" s="187" t="s">
        <v>1404</v>
      </c>
      <c r="B54" s="213">
        <v>7110</v>
      </c>
      <c r="C54" s="188" t="s">
        <v>1659</v>
      </c>
    </row>
    <row r="55" spans="1:3">
      <c r="A55" s="183" t="s">
        <v>1346</v>
      </c>
      <c r="B55" s="211">
        <v>7120</v>
      </c>
      <c r="C55" s="184" t="s">
        <v>1660</v>
      </c>
    </row>
    <row r="56" spans="1:3">
      <c r="A56" s="183" t="s">
        <v>1404</v>
      </c>
      <c r="B56" s="211">
        <v>7130</v>
      </c>
      <c r="C56" s="184" t="s">
        <v>1661</v>
      </c>
    </row>
    <row r="57" spans="1:3">
      <c r="A57" s="183" t="s">
        <v>1346</v>
      </c>
      <c r="B57" s="211">
        <v>7140</v>
      </c>
      <c r="C57" s="184" t="s">
        <v>1662</v>
      </c>
    </row>
    <row r="58" spans="1:3">
      <c r="A58" s="185" t="s">
        <v>1346</v>
      </c>
      <c r="B58" s="212">
        <v>7150</v>
      </c>
      <c r="C58" s="186" t="s">
        <v>1663</v>
      </c>
    </row>
    <row r="59" spans="1:3">
      <c r="A59" s="187" t="s">
        <v>1404</v>
      </c>
      <c r="B59" s="213">
        <v>7210</v>
      </c>
      <c r="C59" s="188" t="s">
        <v>1664</v>
      </c>
    </row>
    <row r="60" spans="1:3">
      <c r="A60" s="183" t="s">
        <v>1404</v>
      </c>
      <c r="B60" s="211">
        <v>7220</v>
      </c>
      <c r="C60" s="184" t="s">
        <v>1665</v>
      </c>
    </row>
    <row r="61" spans="1:3">
      <c r="A61" s="183" t="s">
        <v>1346</v>
      </c>
      <c r="B61" s="211">
        <v>7230</v>
      </c>
      <c r="C61" s="184" t="s">
        <v>1666</v>
      </c>
    </row>
    <row r="62" spans="1:3">
      <c r="A62" s="187" t="s">
        <v>1346</v>
      </c>
      <c r="B62" s="213">
        <v>8110</v>
      </c>
      <c r="C62" s="188" t="s">
        <v>1667</v>
      </c>
    </row>
    <row r="63" spans="1:3">
      <c r="A63" s="183" t="s">
        <v>1346</v>
      </c>
      <c r="B63" s="211">
        <v>8130</v>
      </c>
      <c r="C63" s="184" t="s">
        <v>1668</v>
      </c>
    </row>
    <row r="64" spans="1:3">
      <c r="A64" s="183" t="s">
        <v>1346</v>
      </c>
      <c r="B64" s="211">
        <v>8150</v>
      </c>
      <c r="C64" s="184" t="s">
        <v>1669</v>
      </c>
    </row>
    <row r="65" spans="1:3">
      <c r="A65" s="185" t="s">
        <v>1404</v>
      </c>
      <c r="B65" s="212">
        <v>8160</v>
      </c>
      <c r="C65" s="186" t="s">
        <v>1670</v>
      </c>
    </row>
    <row r="66" spans="1:3">
      <c r="A66" s="187" t="s">
        <v>1346</v>
      </c>
      <c r="B66" s="213">
        <v>8210</v>
      </c>
      <c r="C66" s="188" t="s">
        <v>1671</v>
      </c>
    </row>
    <row r="67" spans="1:3">
      <c r="A67" s="183" t="s">
        <v>1346</v>
      </c>
      <c r="B67" s="211">
        <v>8220</v>
      </c>
      <c r="C67" s="184" t="s">
        <v>1672</v>
      </c>
    </row>
    <row r="68" spans="1:3" ht="22.5">
      <c r="A68" s="183" t="s">
        <v>1346</v>
      </c>
      <c r="B68" s="211">
        <v>8230</v>
      </c>
      <c r="C68" s="184" t="s">
        <v>1673</v>
      </c>
    </row>
    <row r="69" spans="1:3">
      <c r="A69" s="187" t="s">
        <v>1346</v>
      </c>
      <c r="B69" s="213">
        <v>8310</v>
      </c>
      <c r="C69" s="188" t="s">
        <v>1674</v>
      </c>
    </row>
    <row r="70" spans="1:3">
      <c r="A70" s="183" t="s">
        <v>1346</v>
      </c>
      <c r="B70" s="211">
        <v>8330</v>
      </c>
      <c r="C70" s="184" t="s">
        <v>1675</v>
      </c>
    </row>
    <row r="71" spans="1:3">
      <c r="A71" s="187" t="s">
        <v>1346</v>
      </c>
      <c r="B71" s="213">
        <v>9110</v>
      </c>
      <c r="C71" s="188" t="s">
        <v>1676</v>
      </c>
    </row>
    <row r="72" spans="1:3" ht="22.5">
      <c r="A72" s="183" t="s">
        <v>1346</v>
      </c>
      <c r="B72" s="211">
        <v>9120</v>
      </c>
      <c r="C72" s="184" t="s">
        <v>1677</v>
      </c>
    </row>
    <row r="73" spans="1:3">
      <c r="A73" s="183" t="s">
        <v>1346</v>
      </c>
      <c r="B73" s="211">
        <v>9130</v>
      </c>
      <c r="C73" s="184" t="s">
        <v>1678</v>
      </c>
    </row>
    <row r="74" spans="1:3">
      <c r="A74" s="183" t="s">
        <v>1346</v>
      </c>
      <c r="B74" s="211">
        <v>9150</v>
      </c>
      <c r="C74" s="184" t="s">
        <v>1679</v>
      </c>
    </row>
    <row r="75" spans="1:3" ht="22.5">
      <c r="A75" s="183" t="s">
        <v>1346</v>
      </c>
      <c r="B75" s="211">
        <v>9160</v>
      </c>
      <c r="C75" s="184" t="s">
        <v>1680</v>
      </c>
    </row>
    <row r="76" spans="1:3">
      <c r="A76" s="183" t="s">
        <v>1404</v>
      </c>
      <c r="B76" s="211">
        <v>9180</v>
      </c>
      <c r="C76" s="184" t="s">
        <v>1681</v>
      </c>
    </row>
    <row r="77" spans="1:3">
      <c r="A77" s="183" t="s">
        <v>1346</v>
      </c>
      <c r="B77" s="211">
        <v>9190</v>
      </c>
      <c r="C77" s="184" t="s">
        <v>1682</v>
      </c>
    </row>
    <row r="78" spans="1:3">
      <c r="A78" s="183" t="s">
        <v>1346</v>
      </c>
      <c r="B78" s="207" t="s">
        <v>1683</v>
      </c>
      <c r="C78" s="184" t="s">
        <v>1684</v>
      </c>
    </row>
    <row r="79" spans="1:3">
      <c r="A79" s="183" t="s">
        <v>1346</v>
      </c>
      <c r="B79" s="207" t="s">
        <v>1685</v>
      </c>
      <c r="C79" s="184" t="s">
        <v>1686</v>
      </c>
    </row>
    <row r="80" spans="1:3">
      <c r="A80" s="183" t="s">
        <v>1404</v>
      </c>
      <c r="B80" s="207" t="s">
        <v>1687</v>
      </c>
      <c r="C80" s="184" t="s">
        <v>1688</v>
      </c>
    </row>
    <row r="81" spans="1:3" ht="22.5">
      <c r="A81" s="183" t="s">
        <v>1404</v>
      </c>
      <c r="B81" s="207" t="s">
        <v>1689</v>
      </c>
      <c r="C81" s="184" t="s">
        <v>1690</v>
      </c>
    </row>
    <row r="82" spans="1:3" ht="22.5">
      <c r="A82" s="185" t="s">
        <v>1346</v>
      </c>
      <c r="B82" s="208" t="s">
        <v>1691</v>
      </c>
      <c r="C82" s="186" t="s">
        <v>1692</v>
      </c>
    </row>
    <row r="83" spans="1:3">
      <c r="A83" s="187" t="s">
        <v>1346</v>
      </c>
      <c r="B83" s="213">
        <v>9230</v>
      </c>
      <c r="C83" s="188" t="s">
        <v>1693</v>
      </c>
    </row>
    <row r="84" spans="1:3">
      <c r="A84" s="183" t="s">
        <v>1346</v>
      </c>
      <c r="B84" s="211">
        <v>9330</v>
      </c>
      <c r="C84" s="184" t="s">
        <v>1694</v>
      </c>
    </row>
    <row r="85" spans="1:3">
      <c r="A85" s="183" t="s">
        <v>1346</v>
      </c>
      <c r="B85" s="211">
        <v>9340</v>
      </c>
      <c r="C85" s="184" t="s">
        <v>1695</v>
      </c>
    </row>
  </sheetData>
  <dataValidations count="1">
    <dataValidation type="list" allowBlank="1" showInputMessage="1" showErrorMessage="1" prompt="saisir ou sélectionner dans la liste les 4 chiffres du code habitat" sqref="G19" xr:uid="{D5583EDD-500B-47D8-AA4C-8D92E15520ED}">
      <formula1>$B$3:$B$85</formula1>
    </dataValidation>
  </dataValidations>
  <pageMargins left="0.7" right="0.7" top="0.75" bottom="0.75" header="0.3" footer="0.3"/>
  <ignoredErrors>
    <ignoredError sqref="B81"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6F02D-2607-4FBB-9615-61E839CD382E}">
  <dimension ref="A1:G207"/>
  <sheetViews>
    <sheetView workbookViewId="0">
      <selection activeCell="B22" sqref="B22"/>
    </sheetView>
  </sheetViews>
  <sheetFormatPr baseColWidth="10" defaultRowHeight="15"/>
  <cols>
    <col min="1" max="1" width="4.42578125" customWidth="1"/>
    <col min="2" max="2" width="13.7109375" customWidth="1"/>
    <col min="3" max="3" width="21.5703125" customWidth="1"/>
    <col min="4" max="4" width="11.7109375" customWidth="1"/>
    <col min="5" max="5" width="26.85546875" customWidth="1"/>
    <col min="6" max="6" width="12.28515625" customWidth="1"/>
    <col min="7" max="7" width="50.28515625" customWidth="1"/>
  </cols>
  <sheetData>
    <row r="1" spans="1:7" ht="21" customHeight="1">
      <c r="A1" s="145"/>
      <c r="B1" s="241" t="s">
        <v>2512</v>
      </c>
      <c r="C1" s="239"/>
      <c r="D1" s="239"/>
      <c r="E1" s="239"/>
      <c r="F1" s="239"/>
      <c r="G1" s="240"/>
    </row>
    <row r="2" spans="1:7">
      <c r="A2" s="336" t="s">
        <v>1340</v>
      </c>
      <c r="B2" s="337" t="s">
        <v>1339</v>
      </c>
      <c r="C2" s="336" t="s">
        <v>1344</v>
      </c>
      <c r="D2" s="337" t="s">
        <v>2612</v>
      </c>
      <c r="E2" s="336" t="s">
        <v>1341</v>
      </c>
      <c r="F2" s="336" t="s">
        <v>1342</v>
      </c>
      <c r="G2" s="338" t="s">
        <v>1343</v>
      </c>
    </row>
    <row r="3" spans="1:7">
      <c r="A3" s="257" t="s">
        <v>1346</v>
      </c>
      <c r="B3" s="339">
        <v>1614</v>
      </c>
      <c r="C3" s="149" t="s">
        <v>1578</v>
      </c>
      <c r="D3" s="170" t="s">
        <v>1542</v>
      </c>
      <c r="E3" s="265" t="s">
        <v>1576</v>
      </c>
      <c r="F3" s="148">
        <v>101223</v>
      </c>
      <c r="G3" s="331" t="s">
        <v>1577</v>
      </c>
    </row>
    <row r="4" spans="1:7">
      <c r="A4" s="250" t="s">
        <v>1346</v>
      </c>
      <c r="B4" s="340">
        <v>1044</v>
      </c>
      <c r="C4" s="149" t="s">
        <v>1376</v>
      </c>
      <c r="D4" s="146" t="s">
        <v>1345</v>
      </c>
      <c r="E4" s="147" t="s">
        <v>1374</v>
      </c>
      <c r="F4" s="148">
        <v>65133</v>
      </c>
      <c r="G4" s="331" t="s">
        <v>1375</v>
      </c>
    </row>
    <row r="5" spans="1:7">
      <c r="A5" s="242"/>
      <c r="B5" s="341" t="s">
        <v>1853</v>
      </c>
      <c r="C5" s="234" t="s">
        <v>1856</v>
      </c>
      <c r="D5" s="235" t="s">
        <v>2511</v>
      </c>
      <c r="E5" s="236" t="s">
        <v>1854</v>
      </c>
      <c r="F5" s="248">
        <v>2651</v>
      </c>
      <c r="G5" s="332" t="s">
        <v>1855</v>
      </c>
    </row>
    <row r="6" spans="1:7">
      <c r="A6" s="242"/>
      <c r="B6" s="341" t="s">
        <v>1845</v>
      </c>
      <c r="C6" s="234" t="s">
        <v>1848</v>
      </c>
      <c r="D6" s="235" t="s">
        <v>2511</v>
      </c>
      <c r="E6" s="236" t="s">
        <v>1846</v>
      </c>
      <c r="F6" s="248">
        <v>2641</v>
      </c>
      <c r="G6" s="332" t="s">
        <v>1847</v>
      </c>
    </row>
    <row r="7" spans="1:7">
      <c r="A7" s="242"/>
      <c r="B7" s="341" t="s">
        <v>1857</v>
      </c>
      <c r="C7" s="234" t="s">
        <v>1860</v>
      </c>
      <c r="D7" s="235" t="s">
        <v>2511</v>
      </c>
      <c r="E7" s="236" t="s">
        <v>1858</v>
      </c>
      <c r="F7" s="248">
        <v>2655</v>
      </c>
      <c r="G7" s="332" t="s">
        <v>1859</v>
      </c>
    </row>
    <row r="8" spans="1:7">
      <c r="A8" s="242"/>
      <c r="B8" s="341" t="s">
        <v>1841</v>
      </c>
      <c r="C8" s="234" t="s">
        <v>1844</v>
      </c>
      <c r="D8" s="235" t="s">
        <v>2511</v>
      </c>
      <c r="E8" s="236" t="s">
        <v>1842</v>
      </c>
      <c r="F8" s="248">
        <v>2636</v>
      </c>
      <c r="G8" s="332" t="s">
        <v>1843</v>
      </c>
    </row>
    <row r="9" spans="1:7">
      <c r="A9" s="242"/>
      <c r="B9" s="341" t="s">
        <v>1849</v>
      </c>
      <c r="C9" s="234" t="s">
        <v>1852</v>
      </c>
      <c r="D9" s="235" t="s">
        <v>2511</v>
      </c>
      <c r="E9" s="236" t="s">
        <v>1850</v>
      </c>
      <c r="F9" s="248">
        <v>2645</v>
      </c>
      <c r="G9" s="332" t="s">
        <v>1851</v>
      </c>
    </row>
    <row r="10" spans="1:7">
      <c r="A10" s="242"/>
      <c r="B10" s="341" t="s">
        <v>1741</v>
      </c>
      <c r="C10" s="234" t="s">
        <v>1744</v>
      </c>
      <c r="D10" s="235" t="s">
        <v>2511</v>
      </c>
      <c r="E10" s="236" t="s">
        <v>1742</v>
      </c>
      <c r="F10" s="248">
        <v>2497</v>
      </c>
      <c r="G10" s="332" t="s">
        <v>1743</v>
      </c>
    </row>
    <row r="11" spans="1:7" ht="22.5">
      <c r="A11" s="256" t="s">
        <v>1346</v>
      </c>
      <c r="B11" s="342">
        <v>1832</v>
      </c>
      <c r="C11" s="151" t="s">
        <v>1590</v>
      </c>
      <c r="D11" s="170" t="s">
        <v>1542</v>
      </c>
      <c r="E11" s="171" t="s">
        <v>1588</v>
      </c>
      <c r="F11" s="148">
        <v>87417</v>
      </c>
      <c r="G11" s="331" t="s">
        <v>1589</v>
      </c>
    </row>
    <row r="12" spans="1:7">
      <c r="A12" s="252" t="s">
        <v>1346</v>
      </c>
      <c r="B12" s="343">
        <v>1103</v>
      </c>
      <c r="C12" s="151" t="s">
        <v>1449</v>
      </c>
      <c r="D12" s="158" t="s">
        <v>1431</v>
      </c>
      <c r="E12" s="159" t="s">
        <v>1447</v>
      </c>
      <c r="F12" s="148">
        <v>66996</v>
      </c>
      <c r="G12" s="331" t="s">
        <v>1448</v>
      </c>
    </row>
    <row r="13" spans="1:7">
      <c r="A13" s="242"/>
      <c r="B13" s="341" t="s">
        <v>2069</v>
      </c>
      <c r="C13" s="234" t="s">
        <v>2072</v>
      </c>
      <c r="D13" s="235" t="s">
        <v>2511</v>
      </c>
      <c r="E13" s="236" t="s">
        <v>2070</v>
      </c>
      <c r="F13" s="248">
        <v>3644</v>
      </c>
      <c r="G13" s="332" t="s">
        <v>2071</v>
      </c>
    </row>
    <row r="14" spans="1:7">
      <c r="A14" s="242"/>
      <c r="B14" s="341" t="s">
        <v>2073</v>
      </c>
      <c r="C14" s="234" t="s">
        <v>2076</v>
      </c>
      <c r="D14" s="235" t="s">
        <v>2511</v>
      </c>
      <c r="E14" s="236" t="s">
        <v>2074</v>
      </c>
      <c r="F14" s="248">
        <v>3649</v>
      </c>
      <c r="G14" s="332" t="s">
        <v>2075</v>
      </c>
    </row>
    <row r="15" spans="1:7">
      <c r="A15" s="242"/>
      <c r="B15" s="341" t="s">
        <v>2081</v>
      </c>
      <c r="C15" s="234" t="s">
        <v>2084</v>
      </c>
      <c r="D15" s="235" t="s">
        <v>2511</v>
      </c>
      <c r="E15" s="236" t="s">
        <v>2082</v>
      </c>
      <c r="F15" s="248">
        <v>3670</v>
      </c>
      <c r="G15" s="332" t="s">
        <v>2083</v>
      </c>
    </row>
    <row r="16" spans="1:7">
      <c r="A16" s="256" t="s">
        <v>1404</v>
      </c>
      <c r="B16" s="342">
        <v>1607</v>
      </c>
      <c r="C16" s="151" t="s">
        <v>1575</v>
      </c>
      <c r="D16" s="170" t="s">
        <v>1542</v>
      </c>
      <c r="E16" s="171" t="s">
        <v>1573</v>
      </c>
      <c r="F16" s="148">
        <v>82715</v>
      </c>
      <c r="G16" s="331" t="s">
        <v>1574</v>
      </c>
    </row>
    <row r="17" spans="1:7" ht="22.5">
      <c r="A17" s="242"/>
      <c r="B17" s="341" t="s">
        <v>2145</v>
      </c>
      <c r="C17" s="234" t="s">
        <v>2148</v>
      </c>
      <c r="D17" s="235" t="s">
        <v>2511</v>
      </c>
      <c r="E17" s="236" t="s">
        <v>2146</v>
      </c>
      <c r="F17" s="248">
        <v>2894</v>
      </c>
      <c r="G17" s="332" t="s">
        <v>2147</v>
      </c>
    </row>
    <row r="18" spans="1:7">
      <c r="A18" s="242"/>
      <c r="B18" s="341" t="s">
        <v>1925</v>
      </c>
      <c r="C18" s="234" t="s">
        <v>1928</v>
      </c>
      <c r="D18" s="235" t="s">
        <v>2511</v>
      </c>
      <c r="E18" s="236" t="s">
        <v>1926</v>
      </c>
      <c r="F18" s="248">
        <v>3116</v>
      </c>
      <c r="G18" s="332" t="s">
        <v>1927</v>
      </c>
    </row>
    <row r="19" spans="1:7">
      <c r="A19" s="251" t="s">
        <v>1346</v>
      </c>
      <c r="B19" s="344">
        <v>1059</v>
      </c>
      <c r="C19" s="151" t="s">
        <v>1382</v>
      </c>
      <c r="D19" s="146" t="s">
        <v>1345</v>
      </c>
      <c r="E19" s="150" t="s">
        <v>1380</v>
      </c>
      <c r="F19" s="148">
        <v>219789</v>
      </c>
      <c r="G19" s="331" t="s">
        <v>1381</v>
      </c>
    </row>
    <row r="20" spans="1:7">
      <c r="A20" s="242"/>
      <c r="B20" s="341" t="s">
        <v>1861</v>
      </c>
      <c r="C20" s="234" t="s">
        <v>1864</v>
      </c>
      <c r="D20" s="235" t="s">
        <v>2511</v>
      </c>
      <c r="E20" s="236" t="s">
        <v>1862</v>
      </c>
      <c r="F20" s="248">
        <v>2660</v>
      </c>
      <c r="G20" s="332" t="s">
        <v>1863</v>
      </c>
    </row>
    <row r="21" spans="1:7">
      <c r="A21" s="255" t="s">
        <v>1346</v>
      </c>
      <c r="B21" s="345">
        <v>1308</v>
      </c>
      <c r="C21" s="151" t="s">
        <v>1505</v>
      </c>
      <c r="D21" s="168" t="s">
        <v>1487</v>
      </c>
      <c r="E21" s="169" t="s">
        <v>1503</v>
      </c>
      <c r="F21" s="148">
        <v>60345</v>
      </c>
      <c r="G21" s="331" t="s">
        <v>1504</v>
      </c>
    </row>
    <row r="22" spans="1:7">
      <c r="A22" s="252" t="s">
        <v>1346</v>
      </c>
      <c r="B22" s="343">
        <v>1138</v>
      </c>
      <c r="C22" s="151" t="s">
        <v>1455</v>
      </c>
      <c r="D22" s="158" t="s">
        <v>1431</v>
      </c>
      <c r="E22" s="159" t="s">
        <v>1453</v>
      </c>
      <c r="F22" s="148">
        <v>67179</v>
      </c>
      <c r="G22" s="331" t="s">
        <v>1454</v>
      </c>
    </row>
    <row r="23" spans="1:7">
      <c r="A23" s="251" t="s">
        <v>1404</v>
      </c>
      <c r="B23" s="344">
        <v>6966</v>
      </c>
      <c r="C23" s="151" t="s">
        <v>1430</v>
      </c>
      <c r="D23" s="146" t="s">
        <v>1345</v>
      </c>
      <c r="E23" s="157" t="s">
        <v>1428</v>
      </c>
      <c r="F23" s="148">
        <v>10979</v>
      </c>
      <c r="G23" s="331" t="s">
        <v>1429</v>
      </c>
    </row>
    <row r="24" spans="1:7">
      <c r="A24" s="242"/>
      <c r="B24" s="341" t="s">
        <v>1953</v>
      </c>
      <c r="C24" s="234" t="s">
        <v>1956</v>
      </c>
      <c r="D24" s="235" t="s">
        <v>2511</v>
      </c>
      <c r="E24" s="236" t="s">
        <v>1954</v>
      </c>
      <c r="F24" s="248">
        <v>2568</v>
      </c>
      <c r="G24" s="332" t="s">
        <v>1955</v>
      </c>
    </row>
    <row r="25" spans="1:7">
      <c r="A25" s="242"/>
      <c r="B25" s="341" t="s">
        <v>1781</v>
      </c>
      <c r="C25" s="234" t="s">
        <v>1784</v>
      </c>
      <c r="D25" s="235" t="s">
        <v>2511</v>
      </c>
      <c r="E25" s="236" t="s">
        <v>1782</v>
      </c>
      <c r="F25" s="248">
        <v>2750</v>
      </c>
      <c r="G25" s="332" t="s">
        <v>1783</v>
      </c>
    </row>
    <row r="26" spans="1:7">
      <c r="A26" s="242"/>
      <c r="B26" s="346" t="s">
        <v>1793</v>
      </c>
      <c r="C26" s="234" t="s">
        <v>1796</v>
      </c>
      <c r="D26" s="235" t="s">
        <v>2511</v>
      </c>
      <c r="E26" s="236" t="s">
        <v>1794</v>
      </c>
      <c r="F26" s="248">
        <v>2832</v>
      </c>
      <c r="G26" s="332" t="s">
        <v>1795</v>
      </c>
    </row>
    <row r="27" spans="1:7">
      <c r="A27" s="242"/>
      <c r="B27" s="341" t="s">
        <v>2129</v>
      </c>
      <c r="C27" s="234" t="s">
        <v>2132</v>
      </c>
      <c r="D27" s="235" t="s">
        <v>2511</v>
      </c>
      <c r="E27" s="236" t="s">
        <v>2130</v>
      </c>
      <c r="F27" s="248">
        <v>4665</v>
      </c>
      <c r="G27" s="332" t="s">
        <v>2131</v>
      </c>
    </row>
    <row r="28" spans="1:7">
      <c r="A28" s="256" t="s">
        <v>1346</v>
      </c>
      <c r="B28" s="342">
        <v>1385</v>
      </c>
      <c r="C28" s="171" t="s">
        <v>1547</v>
      </c>
      <c r="D28" s="170" t="s">
        <v>1542</v>
      </c>
      <c r="E28" s="171" t="s">
        <v>1547</v>
      </c>
      <c r="F28" s="148">
        <v>4797</v>
      </c>
      <c r="G28" s="331" t="s">
        <v>1548</v>
      </c>
    </row>
    <row r="29" spans="1:7">
      <c r="A29" s="242"/>
      <c r="B29" s="341" t="s">
        <v>1837</v>
      </c>
      <c r="C29" s="234" t="s">
        <v>1840</v>
      </c>
      <c r="D29" s="235" t="s">
        <v>2511</v>
      </c>
      <c r="E29" s="236" t="s">
        <v>1838</v>
      </c>
      <c r="F29" s="248">
        <v>2887</v>
      </c>
      <c r="G29" s="332" t="s">
        <v>1839</v>
      </c>
    </row>
    <row r="30" spans="1:7">
      <c r="A30" s="243"/>
      <c r="B30" s="347" t="s">
        <v>1829</v>
      </c>
      <c r="C30" s="245" t="s">
        <v>1832</v>
      </c>
      <c r="D30" s="235" t="s">
        <v>2511</v>
      </c>
      <c r="E30" s="236" t="s">
        <v>1830</v>
      </c>
      <c r="F30" s="249">
        <v>2878</v>
      </c>
      <c r="G30" s="333" t="s">
        <v>1831</v>
      </c>
    </row>
    <row r="31" spans="1:7">
      <c r="A31" s="244"/>
      <c r="B31" s="348" t="s">
        <v>1833</v>
      </c>
      <c r="C31" s="246" t="s">
        <v>1836</v>
      </c>
      <c r="D31" s="235" t="s">
        <v>2511</v>
      </c>
      <c r="E31" s="247" t="s">
        <v>1834</v>
      </c>
      <c r="F31" s="248">
        <v>2881</v>
      </c>
      <c r="G31" s="332" t="s">
        <v>1835</v>
      </c>
    </row>
    <row r="32" spans="1:7">
      <c r="A32" s="242"/>
      <c r="B32" s="341" t="s">
        <v>1729</v>
      </c>
      <c r="C32" s="234" t="s">
        <v>1732</v>
      </c>
      <c r="D32" s="235" t="s">
        <v>2511</v>
      </c>
      <c r="E32" s="236" t="s">
        <v>1730</v>
      </c>
      <c r="F32" s="237">
        <v>2477</v>
      </c>
      <c r="G32" s="334" t="s">
        <v>1731</v>
      </c>
    </row>
    <row r="33" spans="1:7">
      <c r="A33" s="242"/>
      <c r="B33" s="341" t="s">
        <v>1725</v>
      </c>
      <c r="C33" s="234" t="s">
        <v>1728</v>
      </c>
      <c r="D33" s="235" t="s">
        <v>2511</v>
      </c>
      <c r="E33" s="236" t="s">
        <v>1726</v>
      </c>
      <c r="F33" s="237">
        <v>2473</v>
      </c>
      <c r="G33" s="334" t="s">
        <v>1727</v>
      </c>
    </row>
    <row r="34" spans="1:7">
      <c r="A34" s="255" t="s">
        <v>1346</v>
      </c>
      <c r="B34" s="345">
        <v>1337</v>
      </c>
      <c r="C34" s="151" t="s">
        <v>1523</v>
      </c>
      <c r="D34" s="168" t="s">
        <v>1487</v>
      </c>
      <c r="E34" s="169" t="s">
        <v>1521</v>
      </c>
      <c r="F34" s="160">
        <v>61212</v>
      </c>
      <c r="G34" s="335" t="s">
        <v>1522</v>
      </c>
    </row>
    <row r="35" spans="1:7">
      <c r="A35" s="252" t="s">
        <v>1346</v>
      </c>
      <c r="B35" s="343">
        <v>6965</v>
      </c>
      <c r="C35" s="151" t="s">
        <v>1475</v>
      </c>
      <c r="D35" s="158" t="s">
        <v>1431</v>
      </c>
      <c r="E35" s="163" t="s">
        <v>1473</v>
      </c>
      <c r="F35" s="160">
        <v>69182</v>
      </c>
      <c r="G35" s="335" t="s">
        <v>1474</v>
      </c>
    </row>
    <row r="36" spans="1:7">
      <c r="A36" s="253"/>
      <c r="B36" s="343">
        <v>5317</v>
      </c>
      <c r="C36" s="151" t="s">
        <v>1463</v>
      </c>
      <c r="D36" s="158" t="s">
        <v>1431</v>
      </c>
      <c r="E36" s="161" t="s">
        <v>1461</v>
      </c>
      <c r="F36" s="160">
        <v>348102</v>
      </c>
      <c r="G36" s="335" t="s">
        <v>1462</v>
      </c>
    </row>
    <row r="37" spans="1:7">
      <c r="A37" s="253"/>
      <c r="B37" s="343">
        <v>5318</v>
      </c>
      <c r="C37" s="151" t="s">
        <v>1466</v>
      </c>
      <c r="D37" s="158" t="s">
        <v>1431</v>
      </c>
      <c r="E37" s="161" t="s">
        <v>1464</v>
      </c>
      <c r="F37" s="160">
        <v>416655</v>
      </c>
      <c r="G37" s="335" t="s">
        <v>1465</v>
      </c>
    </row>
    <row r="38" spans="1:7" ht="22.5">
      <c r="A38" s="242"/>
      <c r="B38" s="341" t="s">
        <v>1949</v>
      </c>
      <c r="C38" s="234" t="s">
        <v>1952</v>
      </c>
      <c r="D38" s="235" t="s">
        <v>2511</v>
      </c>
      <c r="E38" s="236" t="s">
        <v>1950</v>
      </c>
      <c r="F38" s="237">
        <v>2534</v>
      </c>
      <c r="G38" s="334" t="s">
        <v>1951</v>
      </c>
    </row>
    <row r="39" spans="1:7">
      <c r="A39" s="242"/>
      <c r="B39" s="341" t="s">
        <v>1957</v>
      </c>
      <c r="C39" s="234" t="s">
        <v>1960</v>
      </c>
      <c r="D39" s="235" t="s">
        <v>2511</v>
      </c>
      <c r="E39" s="236" t="s">
        <v>1958</v>
      </c>
      <c r="F39" s="237">
        <v>2607</v>
      </c>
      <c r="G39" s="334" t="s">
        <v>1959</v>
      </c>
    </row>
    <row r="40" spans="1:7" ht="22.5">
      <c r="A40" s="242"/>
      <c r="B40" s="341" t="s">
        <v>2025</v>
      </c>
      <c r="C40" s="234" t="s">
        <v>2028</v>
      </c>
      <c r="D40" s="235" t="s">
        <v>2511</v>
      </c>
      <c r="E40" s="236" t="s">
        <v>2026</v>
      </c>
      <c r="F40" s="237">
        <v>3507</v>
      </c>
      <c r="G40" s="334" t="s">
        <v>2027</v>
      </c>
    </row>
    <row r="41" spans="1:7">
      <c r="A41" s="242"/>
      <c r="B41" s="341" t="s">
        <v>1757</v>
      </c>
      <c r="C41" s="234" t="s">
        <v>1760</v>
      </c>
      <c r="D41" s="235" t="s">
        <v>2511</v>
      </c>
      <c r="E41" s="236" t="s">
        <v>1758</v>
      </c>
      <c r="F41" s="237">
        <v>2517</v>
      </c>
      <c r="G41" s="334" t="s">
        <v>1759</v>
      </c>
    </row>
    <row r="42" spans="1:7">
      <c r="A42" s="242"/>
      <c r="B42" s="341" t="s">
        <v>1753</v>
      </c>
      <c r="C42" s="234" t="s">
        <v>1756</v>
      </c>
      <c r="D42" s="235" t="s">
        <v>2511</v>
      </c>
      <c r="E42" s="236" t="s">
        <v>1754</v>
      </c>
      <c r="F42" s="237">
        <v>2514</v>
      </c>
      <c r="G42" s="334" t="s">
        <v>1755</v>
      </c>
    </row>
    <row r="43" spans="1:7">
      <c r="A43" s="242"/>
      <c r="B43" s="341" t="s">
        <v>1825</v>
      </c>
      <c r="C43" s="234" t="s">
        <v>1828</v>
      </c>
      <c r="D43" s="235" t="s">
        <v>2511</v>
      </c>
      <c r="E43" s="236" t="s">
        <v>1826</v>
      </c>
      <c r="F43" s="237">
        <v>2873</v>
      </c>
      <c r="G43" s="334" t="s">
        <v>1827</v>
      </c>
    </row>
    <row r="44" spans="1:7">
      <c r="A44" s="254" t="s">
        <v>1346</v>
      </c>
      <c r="B44" s="349">
        <v>1220</v>
      </c>
      <c r="C44" s="151" t="s">
        <v>1486</v>
      </c>
      <c r="D44" s="166" t="s">
        <v>1483</v>
      </c>
      <c r="E44" s="167" t="s">
        <v>1484</v>
      </c>
      <c r="F44" s="160">
        <v>77381</v>
      </c>
      <c r="G44" s="335" t="s">
        <v>1485</v>
      </c>
    </row>
    <row r="45" spans="1:7">
      <c r="A45" s="243"/>
      <c r="B45" s="347" t="s">
        <v>2077</v>
      </c>
      <c r="C45" s="245" t="s">
        <v>2080</v>
      </c>
      <c r="D45" s="235" t="s">
        <v>2511</v>
      </c>
      <c r="E45" s="236" t="s">
        <v>2078</v>
      </c>
      <c r="F45" s="237">
        <v>3661</v>
      </c>
      <c r="G45" s="334" t="s">
        <v>2079</v>
      </c>
    </row>
    <row r="46" spans="1:7">
      <c r="A46" s="257" t="s">
        <v>1346</v>
      </c>
      <c r="B46" s="339">
        <v>1887</v>
      </c>
      <c r="C46" s="149" t="s">
        <v>1596</v>
      </c>
      <c r="D46" s="170" t="s">
        <v>1542</v>
      </c>
      <c r="E46" s="265" t="s">
        <v>1594</v>
      </c>
      <c r="F46" s="148">
        <v>92171</v>
      </c>
      <c r="G46" s="331" t="s">
        <v>1595</v>
      </c>
    </row>
    <row r="47" spans="1:7">
      <c r="A47" s="251" t="s">
        <v>1346</v>
      </c>
      <c r="B47" s="344">
        <v>1041</v>
      </c>
      <c r="C47" s="151" t="s">
        <v>1370</v>
      </c>
      <c r="D47" s="146" t="s">
        <v>1345</v>
      </c>
      <c r="E47" s="150" t="s">
        <v>1368</v>
      </c>
      <c r="F47" s="148">
        <v>65381</v>
      </c>
      <c r="G47" s="331" t="s">
        <v>1369</v>
      </c>
    </row>
    <row r="48" spans="1:7">
      <c r="A48" s="251" t="s">
        <v>1346</v>
      </c>
      <c r="B48" s="344">
        <v>1036</v>
      </c>
      <c r="C48" s="151" t="s">
        <v>1364</v>
      </c>
      <c r="D48" s="146" t="s">
        <v>1345</v>
      </c>
      <c r="E48" s="150" t="s">
        <v>1362</v>
      </c>
      <c r="F48" s="148">
        <v>65384</v>
      </c>
      <c r="G48" s="331" t="s">
        <v>1363</v>
      </c>
    </row>
    <row r="49" spans="1:7" ht="33.75">
      <c r="A49" s="244"/>
      <c r="B49" s="348" t="s">
        <v>2137</v>
      </c>
      <c r="C49" s="246" t="s">
        <v>2140</v>
      </c>
      <c r="D49" s="235" t="s">
        <v>2511</v>
      </c>
      <c r="E49" s="247" t="s">
        <v>2138</v>
      </c>
      <c r="F49" s="248">
        <v>2452</v>
      </c>
      <c r="G49" s="332" t="s">
        <v>2139</v>
      </c>
    </row>
    <row r="50" spans="1:7">
      <c r="A50" s="252"/>
      <c r="B50" s="343">
        <v>5315</v>
      </c>
      <c r="C50" s="159" t="s">
        <v>1459</v>
      </c>
      <c r="D50" s="158" t="s">
        <v>1431</v>
      </c>
      <c r="E50" s="159" t="s">
        <v>1459</v>
      </c>
      <c r="F50" s="148">
        <v>416658</v>
      </c>
      <c r="G50" s="331" t="s">
        <v>1460</v>
      </c>
    </row>
    <row r="51" spans="1:7">
      <c r="A51" s="242"/>
      <c r="B51" s="341" t="s">
        <v>2125</v>
      </c>
      <c r="C51" s="234" t="s">
        <v>2128</v>
      </c>
      <c r="D51" s="235" t="s">
        <v>2511</v>
      </c>
      <c r="E51" s="236" t="s">
        <v>2126</v>
      </c>
      <c r="F51" s="248">
        <v>4488</v>
      </c>
      <c r="G51" s="332" t="s">
        <v>2127</v>
      </c>
    </row>
    <row r="52" spans="1:7">
      <c r="A52" s="251" t="s">
        <v>1346</v>
      </c>
      <c r="B52" s="344">
        <v>1060</v>
      </c>
      <c r="C52" s="151" t="s">
        <v>1385</v>
      </c>
      <c r="D52" s="146" t="s">
        <v>1345</v>
      </c>
      <c r="E52" s="152" t="s">
        <v>1383</v>
      </c>
      <c r="F52" s="148">
        <v>53979</v>
      </c>
      <c r="G52" s="331" t="s">
        <v>1384</v>
      </c>
    </row>
    <row r="53" spans="1:7">
      <c r="A53" s="242"/>
      <c r="B53" s="341" t="s">
        <v>1777</v>
      </c>
      <c r="C53" s="234" t="s">
        <v>1780</v>
      </c>
      <c r="D53" s="235" t="s">
        <v>2511</v>
      </c>
      <c r="E53" s="236" t="s">
        <v>1778</v>
      </c>
      <c r="F53" s="248">
        <v>2715</v>
      </c>
      <c r="G53" s="332" t="s">
        <v>1779</v>
      </c>
    </row>
    <row r="54" spans="1:7">
      <c r="A54" s="242"/>
      <c r="B54" s="341" t="s">
        <v>1773</v>
      </c>
      <c r="C54" s="234" t="s">
        <v>1776</v>
      </c>
      <c r="D54" s="235" t="s">
        <v>2511</v>
      </c>
      <c r="E54" s="236" t="s">
        <v>1774</v>
      </c>
      <c r="F54" s="248">
        <v>2709</v>
      </c>
      <c r="G54" s="332" t="s">
        <v>1775</v>
      </c>
    </row>
    <row r="55" spans="1:7">
      <c r="A55" s="256" t="s">
        <v>1404</v>
      </c>
      <c r="B55" s="342">
        <v>1676</v>
      </c>
      <c r="C55" s="151" t="s">
        <v>1584</v>
      </c>
      <c r="D55" s="170" t="s">
        <v>1542</v>
      </c>
      <c r="E55" s="171" t="s">
        <v>1582</v>
      </c>
      <c r="F55" s="148">
        <v>110070</v>
      </c>
      <c r="G55" s="331" t="s">
        <v>1583</v>
      </c>
    </row>
    <row r="56" spans="1:7">
      <c r="A56" s="251" t="s">
        <v>1346</v>
      </c>
      <c r="B56" s="344">
        <v>1065</v>
      </c>
      <c r="C56" s="151" t="s">
        <v>1388</v>
      </c>
      <c r="D56" s="146" t="s">
        <v>1345</v>
      </c>
      <c r="E56" s="150" t="s">
        <v>1386</v>
      </c>
      <c r="F56" s="148">
        <v>53865</v>
      </c>
      <c r="G56" s="331" t="s">
        <v>1387</v>
      </c>
    </row>
    <row r="57" spans="1:7">
      <c r="A57" s="251" t="s">
        <v>1346</v>
      </c>
      <c r="B57" s="344">
        <v>6169</v>
      </c>
      <c r="C57" s="151" t="s">
        <v>1424</v>
      </c>
      <c r="D57" s="146" t="s">
        <v>1345</v>
      </c>
      <c r="E57" s="157" t="s">
        <v>1422</v>
      </c>
      <c r="F57" s="148">
        <v>53856</v>
      </c>
      <c r="G57" s="331" t="s">
        <v>1423</v>
      </c>
    </row>
    <row r="58" spans="1:7">
      <c r="A58" s="255" t="s">
        <v>1346</v>
      </c>
      <c r="B58" s="345">
        <v>1301</v>
      </c>
      <c r="C58" s="151" t="s">
        <v>1490</v>
      </c>
      <c r="D58" s="168" t="s">
        <v>1487</v>
      </c>
      <c r="E58" s="169" t="s">
        <v>1488</v>
      </c>
      <c r="F58" s="148">
        <v>60243</v>
      </c>
      <c r="G58" s="331" t="s">
        <v>1489</v>
      </c>
    </row>
    <row r="59" spans="1:7">
      <c r="A59" s="256" t="s">
        <v>1346</v>
      </c>
      <c r="B59" s="342">
        <v>1383</v>
      </c>
      <c r="C59" s="171" t="s">
        <v>1545</v>
      </c>
      <c r="D59" s="170" t="s">
        <v>1542</v>
      </c>
      <c r="E59" s="171" t="s">
        <v>1545</v>
      </c>
      <c r="F59" s="148">
        <v>5081</v>
      </c>
      <c r="G59" s="331" t="s">
        <v>1546</v>
      </c>
    </row>
    <row r="60" spans="1:7">
      <c r="A60" s="256" t="s">
        <v>1346</v>
      </c>
      <c r="B60" s="342">
        <v>1381</v>
      </c>
      <c r="C60" s="171" t="s">
        <v>1543</v>
      </c>
      <c r="D60" s="170" t="s">
        <v>1542</v>
      </c>
      <c r="E60" s="171" t="s">
        <v>1543</v>
      </c>
      <c r="F60" s="148">
        <v>4763</v>
      </c>
      <c r="G60" s="331" t="s">
        <v>1544</v>
      </c>
    </row>
    <row r="61" spans="1:7">
      <c r="A61" s="251" t="s">
        <v>1404</v>
      </c>
      <c r="B61" s="344">
        <v>6199</v>
      </c>
      <c r="C61" s="151" t="s">
        <v>1427</v>
      </c>
      <c r="D61" s="146" t="s">
        <v>1345</v>
      </c>
      <c r="E61" s="157" t="s">
        <v>1425</v>
      </c>
      <c r="F61" s="148">
        <v>159442</v>
      </c>
      <c r="G61" s="331" t="s">
        <v>1426</v>
      </c>
    </row>
    <row r="62" spans="1:7">
      <c r="A62" s="242"/>
      <c r="B62" s="341" t="s">
        <v>1921</v>
      </c>
      <c r="C62" s="234" t="s">
        <v>1924</v>
      </c>
      <c r="D62" s="235" t="s">
        <v>2511</v>
      </c>
      <c r="E62" s="236" t="s">
        <v>1922</v>
      </c>
      <c r="F62" s="248">
        <v>3112</v>
      </c>
      <c r="G62" s="332" t="s">
        <v>1923</v>
      </c>
    </row>
    <row r="63" spans="1:7">
      <c r="A63" s="251" t="s">
        <v>1346</v>
      </c>
      <c r="B63" s="344">
        <v>1092</v>
      </c>
      <c r="C63" s="151" t="s">
        <v>1413</v>
      </c>
      <c r="D63" s="146" t="s">
        <v>1345</v>
      </c>
      <c r="E63" s="150" t="s">
        <v>1411</v>
      </c>
      <c r="F63" s="148">
        <v>18437</v>
      </c>
      <c r="G63" s="331" t="s">
        <v>1412</v>
      </c>
    </row>
    <row r="64" spans="1:7">
      <c r="A64" s="242"/>
      <c r="B64" s="341" t="s">
        <v>2141</v>
      </c>
      <c r="C64" s="234" t="s">
        <v>2144</v>
      </c>
      <c r="D64" s="235" t="s">
        <v>2511</v>
      </c>
      <c r="E64" s="236" t="s">
        <v>2142</v>
      </c>
      <c r="F64" s="248">
        <v>2836</v>
      </c>
      <c r="G64" s="332" t="s">
        <v>2143</v>
      </c>
    </row>
    <row r="65" spans="1:7">
      <c r="A65" s="242"/>
      <c r="B65" s="341" t="s">
        <v>2037</v>
      </c>
      <c r="C65" s="234" t="s">
        <v>2040</v>
      </c>
      <c r="D65" s="235" t="s">
        <v>2511</v>
      </c>
      <c r="E65" s="236" t="s">
        <v>2038</v>
      </c>
      <c r="F65" s="248">
        <v>3540</v>
      </c>
      <c r="G65" s="332" t="s">
        <v>2039</v>
      </c>
    </row>
    <row r="66" spans="1:7">
      <c r="A66" s="251" t="s">
        <v>1346</v>
      </c>
      <c r="B66" s="344">
        <v>1007</v>
      </c>
      <c r="C66" s="151" t="s">
        <v>1349</v>
      </c>
      <c r="D66" s="146" t="s">
        <v>1345</v>
      </c>
      <c r="E66" s="150" t="s">
        <v>1347</v>
      </c>
      <c r="F66" s="148">
        <v>163461</v>
      </c>
      <c r="G66" s="331" t="s">
        <v>1348</v>
      </c>
    </row>
    <row r="67" spans="1:7">
      <c r="A67" s="252" t="s">
        <v>1404</v>
      </c>
      <c r="B67" s="343">
        <v>1101</v>
      </c>
      <c r="C67" s="151" t="s">
        <v>1443</v>
      </c>
      <c r="D67" s="158" t="s">
        <v>1431</v>
      </c>
      <c r="E67" s="159" t="s">
        <v>1441</v>
      </c>
      <c r="F67" s="148">
        <v>66775</v>
      </c>
      <c r="G67" s="331" t="s">
        <v>1442</v>
      </c>
    </row>
    <row r="68" spans="1:7">
      <c r="A68" s="251" t="s">
        <v>1346</v>
      </c>
      <c r="B68" s="344">
        <v>1071</v>
      </c>
      <c r="C68" s="151" t="s">
        <v>1391</v>
      </c>
      <c r="D68" s="146" t="s">
        <v>1345</v>
      </c>
      <c r="E68" s="150" t="s">
        <v>1389</v>
      </c>
      <c r="F68" s="148">
        <v>53621</v>
      </c>
      <c r="G68" s="331" t="s">
        <v>1390</v>
      </c>
    </row>
    <row r="69" spans="1:7">
      <c r="A69" s="242"/>
      <c r="B69" s="341" t="s">
        <v>1865</v>
      </c>
      <c r="C69" s="234" t="s">
        <v>1868</v>
      </c>
      <c r="D69" s="235" t="s">
        <v>2511</v>
      </c>
      <c r="E69" s="236" t="s">
        <v>1866</v>
      </c>
      <c r="F69" s="248">
        <v>2666</v>
      </c>
      <c r="G69" s="332" t="s">
        <v>1867</v>
      </c>
    </row>
    <row r="70" spans="1:7">
      <c r="A70" s="242"/>
      <c r="B70" s="341" t="s">
        <v>1877</v>
      </c>
      <c r="C70" s="234" t="s">
        <v>1880</v>
      </c>
      <c r="D70" s="235" t="s">
        <v>2511</v>
      </c>
      <c r="E70" s="236" t="s">
        <v>1878</v>
      </c>
      <c r="F70" s="248">
        <v>2681</v>
      </c>
      <c r="G70" s="332" t="s">
        <v>1879</v>
      </c>
    </row>
    <row r="71" spans="1:7">
      <c r="A71" s="242"/>
      <c r="B71" s="341" t="s">
        <v>1873</v>
      </c>
      <c r="C71" s="234" t="s">
        <v>1876</v>
      </c>
      <c r="D71" s="235" t="s">
        <v>2511</v>
      </c>
      <c r="E71" s="236" t="s">
        <v>1874</v>
      </c>
      <c r="F71" s="248">
        <v>2676</v>
      </c>
      <c r="G71" s="332" t="s">
        <v>1875</v>
      </c>
    </row>
    <row r="72" spans="1:7">
      <c r="A72" s="242"/>
      <c r="B72" s="341" t="s">
        <v>1869</v>
      </c>
      <c r="C72" s="234" t="s">
        <v>1872</v>
      </c>
      <c r="D72" s="235" t="s">
        <v>2511</v>
      </c>
      <c r="E72" s="236" t="s">
        <v>1870</v>
      </c>
      <c r="F72" s="248">
        <v>2674</v>
      </c>
      <c r="G72" s="332" t="s">
        <v>1871</v>
      </c>
    </row>
    <row r="73" spans="1:7">
      <c r="A73" s="242"/>
      <c r="B73" s="341" t="s">
        <v>1881</v>
      </c>
      <c r="C73" s="234" t="s">
        <v>1884</v>
      </c>
      <c r="D73" s="235" t="s">
        <v>2511</v>
      </c>
      <c r="E73" s="236" t="s">
        <v>1882</v>
      </c>
      <c r="F73" s="248">
        <v>2938</v>
      </c>
      <c r="G73" s="332" t="s">
        <v>1883</v>
      </c>
    </row>
    <row r="74" spans="1:7">
      <c r="A74" s="242"/>
      <c r="B74" s="341" t="s">
        <v>2105</v>
      </c>
      <c r="C74" s="234" t="s">
        <v>2108</v>
      </c>
      <c r="D74" s="235" t="s">
        <v>2511</v>
      </c>
      <c r="E74" s="236" t="s">
        <v>2106</v>
      </c>
      <c r="F74" s="248">
        <v>4221</v>
      </c>
      <c r="G74" s="332" t="s">
        <v>2107</v>
      </c>
    </row>
    <row r="75" spans="1:7">
      <c r="A75" s="242"/>
      <c r="B75" s="341" t="s">
        <v>2101</v>
      </c>
      <c r="C75" s="234" t="s">
        <v>2104</v>
      </c>
      <c r="D75" s="235" t="s">
        <v>2511</v>
      </c>
      <c r="E75" s="236" t="s">
        <v>2102</v>
      </c>
      <c r="F75" s="248">
        <v>4219</v>
      </c>
      <c r="G75" s="332" t="s">
        <v>2103</v>
      </c>
    </row>
    <row r="76" spans="1:7">
      <c r="A76" s="256" t="s">
        <v>1346</v>
      </c>
      <c r="B76" s="342">
        <v>6984</v>
      </c>
      <c r="C76" s="151" t="s">
        <v>1602</v>
      </c>
      <c r="D76" s="170" t="s">
        <v>1542</v>
      </c>
      <c r="E76" s="172" t="s">
        <v>1600</v>
      </c>
      <c r="F76" s="148">
        <v>89191</v>
      </c>
      <c r="G76" s="331" t="s">
        <v>1601</v>
      </c>
    </row>
    <row r="77" spans="1:7">
      <c r="A77" s="242"/>
      <c r="B77" s="341" t="s">
        <v>1769</v>
      </c>
      <c r="C77" s="234" t="s">
        <v>1772</v>
      </c>
      <c r="D77" s="235" t="s">
        <v>2511</v>
      </c>
      <c r="E77" s="236" t="s">
        <v>1770</v>
      </c>
      <c r="F77" s="248">
        <v>199335</v>
      </c>
      <c r="G77" s="332" t="s">
        <v>1771</v>
      </c>
    </row>
    <row r="78" spans="1:7">
      <c r="A78" s="256" t="s">
        <v>1346</v>
      </c>
      <c r="B78" s="342">
        <v>1831</v>
      </c>
      <c r="C78" s="151" t="s">
        <v>1587</v>
      </c>
      <c r="D78" s="170" t="s">
        <v>1542</v>
      </c>
      <c r="E78" s="171" t="s">
        <v>1585</v>
      </c>
      <c r="F78" s="148">
        <v>106807</v>
      </c>
      <c r="G78" s="331" t="s">
        <v>1586</v>
      </c>
    </row>
    <row r="79" spans="1:7" ht="22.5">
      <c r="A79" s="256" t="s">
        <v>1346</v>
      </c>
      <c r="B79" s="342">
        <v>1428</v>
      </c>
      <c r="C79" s="151" t="s">
        <v>1557</v>
      </c>
      <c r="D79" s="170" t="s">
        <v>1542</v>
      </c>
      <c r="E79" s="171" t="s">
        <v>1555</v>
      </c>
      <c r="F79" s="148">
        <v>107407</v>
      </c>
      <c r="G79" s="331" t="s">
        <v>1556</v>
      </c>
    </row>
    <row r="80" spans="1:7">
      <c r="A80" s="242"/>
      <c r="B80" s="341" t="s">
        <v>1785</v>
      </c>
      <c r="C80" s="234" t="s">
        <v>1788</v>
      </c>
      <c r="D80" s="235" t="s">
        <v>2511</v>
      </c>
      <c r="E80" s="236" t="s">
        <v>1786</v>
      </c>
      <c r="F80" s="248">
        <v>1995</v>
      </c>
      <c r="G80" s="332" t="s">
        <v>1787</v>
      </c>
    </row>
    <row r="81" spans="1:7">
      <c r="A81" s="242"/>
      <c r="B81" s="341" t="s">
        <v>2017</v>
      </c>
      <c r="C81" s="234" t="s">
        <v>2020</v>
      </c>
      <c r="D81" s="235" t="s">
        <v>2511</v>
      </c>
      <c r="E81" s="236" t="s">
        <v>2018</v>
      </c>
      <c r="F81" s="248">
        <v>3408</v>
      </c>
      <c r="G81" s="332" t="s">
        <v>2019</v>
      </c>
    </row>
    <row r="82" spans="1:7">
      <c r="A82" s="242"/>
      <c r="B82" s="341" t="s">
        <v>1885</v>
      </c>
      <c r="C82" s="234" t="s">
        <v>1888</v>
      </c>
      <c r="D82" s="235" t="s">
        <v>2511</v>
      </c>
      <c r="E82" s="236" t="s">
        <v>1886</v>
      </c>
      <c r="F82" s="248">
        <v>199294</v>
      </c>
      <c r="G82" s="332" t="s">
        <v>1887</v>
      </c>
    </row>
    <row r="83" spans="1:7">
      <c r="A83" s="242"/>
      <c r="B83" s="341" t="s">
        <v>1933</v>
      </c>
      <c r="C83" s="234" t="s">
        <v>1936</v>
      </c>
      <c r="D83" s="235" t="s">
        <v>2511</v>
      </c>
      <c r="E83" s="236" t="s">
        <v>1934</v>
      </c>
      <c r="F83" s="248">
        <v>3129</v>
      </c>
      <c r="G83" s="332" t="s">
        <v>1935</v>
      </c>
    </row>
    <row r="84" spans="1:7">
      <c r="A84" s="242"/>
      <c r="B84" s="341" t="s">
        <v>2109</v>
      </c>
      <c r="C84" s="234" t="s">
        <v>2112</v>
      </c>
      <c r="D84" s="235" t="s">
        <v>2511</v>
      </c>
      <c r="E84" s="236" t="s">
        <v>2110</v>
      </c>
      <c r="F84" s="248">
        <v>4327</v>
      </c>
      <c r="G84" s="332" t="s">
        <v>2111</v>
      </c>
    </row>
    <row r="85" spans="1:7">
      <c r="A85" s="242"/>
      <c r="B85" s="341" t="s">
        <v>1977</v>
      </c>
      <c r="C85" s="234" t="s">
        <v>1980</v>
      </c>
      <c r="D85" s="235" t="s">
        <v>2511</v>
      </c>
      <c r="E85" s="236" t="s">
        <v>1978</v>
      </c>
      <c r="F85" s="248">
        <v>3287</v>
      </c>
      <c r="G85" s="332" t="s">
        <v>1979</v>
      </c>
    </row>
    <row r="86" spans="1:7">
      <c r="A86" s="242"/>
      <c r="B86" s="341" t="s">
        <v>1973</v>
      </c>
      <c r="C86" s="234" t="s">
        <v>1976</v>
      </c>
      <c r="D86" s="235" t="s">
        <v>2511</v>
      </c>
      <c r="E86" s="236" t="s">
        <v>1974</v>
      </c>
      <c r="F86" s="248">
        <v>3285</v>
      </c>
      <c r="G86" s="332" t="s">
        <v>1975</v>
      </c>
    </row>
    <row r="87" spans="1:7" ht="22.5">
      <c r="A87" s="251" t="s">
        <v>1346</v>
      </c>
      <c r="B87" s="344">
        <v>1046</v>
      </c>
      <c r="C87" s="151" t="s">
        <v>1379</v>
      </c>
      <c r="D87" s="146" t="s">
        <v>1345</v>
      </c>
      <c r="E87" s="150" t="s">
        <v>1377</v>
      </c>
      <c r="F87" s="148">
        <v>65231</v>
      </c>
      <c r="G87" s="331" t="s">
        <v>1378</v>
      </c>
    </row>
    <row r="88" spans="1:7">
      <c r="A88" s="251" t="s">
        <v>1346</v>
      </c>
      <c r="B88" s="344">
        <v>1037</v>
      </c>
      <c r="C88" s="151" t="s">
        <v>1367</v>
      </c>
      <c r="D88" s="146" t="s">
        <v>1345</v>
      </c>
      <c r="E88" s="150" t="s">
        <v>1365</v>
      </c>
      <c r="F88" s="148">
        <v>65243</v>
      </c>
      <c r="G88" s="331" t="s">
        <v>1366</v>
      </c>
    </row>
    <row r="89" spans="1:7">
      <c r="A89" s="215"/>
      <c r="B89" s="341" t="s">
        <v>2089</v>
      </c>
      <c r="C89" s="234" t="s">
        <v>2092</v>
      </c>
      <c r="D89" s="235" t="s">
        <v>2511</v>
      </c>
      <c r="E89" s="236" t="s">
        <v>2090</v>
      </c>
      <c r="F89" s="237">
        <v>4023</v>
      </c>
      <c r="G89" s="334" t="s">
        <v>2091</v>
      </c>
    </row>
    <row r="90" spans="1:7">
      <c r="A90" s="264" t="s">
        <v>1346</v>
      </c>
      <c r="B90" s="350">
        <v>1088</v>
      </c>
      <c r="C90" s="151" t="s">
        <v>1410</v>
      </c>
      <c r="D90" s="146" t="s">
        <v>1345</v>
      </c>
      <c r="E90" s="155" t="s">
        <v>1408</v>
      </c>
      <c r="F90" s="160">
        <v>12336</v>
      </c>
      <c r="G90" s="335" t="s">
        <v>1409</v>
      </c>
    </row>
    <row r="91" spans="1:7">
      <c r="A91" s="262"/>
      <c r="B91" s="351">
        <v>1349</v>
      </c>
      <c r="C91" s="151" t="s">
        <v>1526</v>
      </c>
      <c r="D91" s="168" t="s">
        <v>1487</v>
      </c>
      <c r="E91" s="161" t="s">
        <v>1524</v>
      </c>
      <c r="F91" s="160">
        <v>60927</v>
      </c>
      <c r="G91" s="335" t="s">
        <v>1525</v>
      </c>
    </row>
    <row r="92" spans="1:7">
      <c r="A92" s="259" t="s">
        <v>1346</v>
      </c>
      <c r="B92" s="345">
        <v>1324</v>
      </c>
      <c r="C92" s="151" t="s">
        <v>1520</v>
      </c>
      <c r="D92" s="168" t="s">
        <v>1487</v>
      </c>
      <c r="E92" s="169" t="s">
        <v>1518</v>
      </c>
      <c r="F92" s="160">
        <v>60418</v>
      </c>
      <c r="G92" s="335" t="s">
        <v>1519</v>
      </c>
    </row>
    <row r="93" spans="1:7">
      <c r="A93" s="259" t="s">
        <v>1346</v>
      </c>
      <c r="B93" s="345">
        <v>1304</v>
      </c>
      <c r="C93" s="151" t="s">
        <v>1496</v>
      </c>
      <c r="D93" s="168" t="s">
        <v>1487</v>
      </c>
      <c r="E93" s="169" t="s">
        <v>1494</v>
      </c>
      <c r="F93" s="160">
        <v>60295</v>
      </c>
      <c r="G93" s="335" t="s">
        <v>1495</v>
      </c>
    </row>
    <row r="94" spans="1:7">
      <c r="A94" s="215"/>
      <c r="B94" s="341" t="s">
        <v>1889</v>
      </c>
      <c r="C94" s="234" t="s">
        <v>1892</v>
      </c>
      <c r="D94" s="235" t="s">
        <v>2511</v>
      </c>
      <c r="E94" s="236" t="s">
        <v>1890</v>
      </c>
      <c r="F94" s="237">
        <v>2964</v>
      </c>
      <c r="G94" s="334" t="s">
        <v>1891</v>
      </c>
    </row>
    <row r="95" spans="1:7">
      <c r="A95" s="215"/>
      <c r="B95" s="341" t="s">
        <v>2021</v>
      </c>
      <c r="C95" s="234" t="s">
        <v>2024</v>
      </c>
      <c r="D95" s="235" t="s">
        <v>2511</v>
      </c>
      <c r="E95" s="236" t="s">
        <v>2022</v>
      </c>
      <c r="F95" s="237">
        <v>3493</v>
      </c>
      <c r="G95" s="334" t="s">
        <v>2023</v>
      </c>
    </row>
    <row r="96" spans="1:7">
      <c r="A96" s="215"/>
      <c r="B96" s="341" t="s">
        <v>1745</v>
      </c>
      <c r="C96" s="234" t="s">
        <v>1748</v>
      </c>
      <c r="D96" s="235" t="s">
        <v>2511</v>
      </c>
      <c r="E96" s="236" t="s">
        <v>1746</v>
      </c>
      <c r="F96" s="237">
        <v>2502</v>
      </c>
      <c r="G96" s="334" t="s">
        <v>1747</v>
      </c>
    </row>
    <row r="97" spans="1:7">
      <c r="A97" s="258" t="s">
        <v>1346</v>
      </c>
      <c r="B97" s="343">
        <v>1102</v>
      </c>
      <c r="C97" s="151" t="s">
        <v>1446</v>
      </c>
      <c r="D97" s="158" t="s">
        <v>1431</v>
      </c>
      <c r="E97" s="159" t="s">
        <v>1444</v>
      </c>
      <c r="F97" s="160">
        <v>66967</v>
      </c>
      <c r="G97" s="335" t="s">
        <v>1445</v>
      </c>
    </row>
    <row r="98" spans="1:7">
      <c r="A98" s="261" t="s">
        <v>1346</v>
      </c>
      <c r="B98" s="342">
        <v>1625</v>
      </c>
      <c r="C98" s="151" t="s">
        <v>1581</v>
      </c>
      <c r="D98" s="170" t="s">
        <v>1542</v>
      </c>
      <c r="E98" s="171" t="s">
        <v>1579</v>
      </c>
      <c r="F98" s="160">
        <v>124144</v>
      </c>
      <c r="G98" s="335" t="s">
        <v>1580</v>
      </c>
    </row>
    <row r="99" spans="1:7">
      <c r="A99" s="260" t="s">
        <v>1346</v>
      </c>
      <c r="B99" s="344">
        <v>1082</v>
      </c>
      <c r="C99" s="154" t="s">
        <v>1400</v>
      </c>
      <c r="D99" s="146" t="s">
        <v>1345</v>
      </c>
      <c r="E99" s="153" t="s">
        <v>1398</v>
      </c>
      <c r="F99" s="160">
        <v>9562</v>
      </c>
      <c r="G99" s="335" t="s">
        <v>1399</v>
      </c>
    </row>
    <row r="100" spans="1:7" ht="22.5">
      <c r="A100" s="215"/>
      <c r="B100" s="341" t="s">
        <v>1937</v>
      </c>
      <c r="C100" s="234" t="s">
        <v>1940</v>
      </c>
      <c r="D100" s="235" t="s">
        <v>2511</v>
      </c>
      <c r="E100" s="236" t="s">
        <v>1938</v>
      </c>
      <c r="F100" s="237">
        <v>3142</v>
      </c>
      <c r="G100" s="334" t="s">
        <v>1939</v>
      </c>
    </row>
    <row r="101" spans="1:7">
      <c r="A101" s="215"/>
      <c r="B101" s="341" t="s">
        <v>1709</v>
      </c>
      <c r="C101" s="234" t="s">
        <v>1712</v>
      </c>
      <c r="D101" s="235" t="s">
        <v>2511</v>
      </c>
      <c r="E101" s="236" t="s">
        <v>1710</v>
      </c>
      <c r="F101" s="237">
        <v>971</v>
      </c>
      <c r="G101" s="334" t="s">
        <v>1711</v>
      </c>
    </row>
    <row r="102" spans="1:7">
      <c r="A102" s="215"/>
      <c r="B102" s="341" t="s">
        <v>1913</v>
      </c>
      <c r="C102" s="234" t="s">
        <v>1916</v>
      </c>
      <c r="D102" s="235" t="s">
        <v>2511</v>
      </c>
      <c r="E102" s="236" t="s">
        <v>1914</v>
      </c>
      <c r="F102" s="237">
        <v>3076</v>
      </c>
      <c r="G102" s="334" t="s">
        <v>1915</v>
      </c>
    </row>
    <row r="103" spans="1:7">
      <c r="A103" s="215"/>
      <c r="B103" s="341" t="s">
        <v>2009</v>
      </c>
      <c r="C103" s="234" t="s">
        <v>2012</v>
      </c>
      <c r="D103" s="235" t="s">
        <v>2511</v>
      </c>
      <c r="E103" s="236" t="s">
        <v>2010</v>
      </c>
      <c r="F103" s="237">
        <v>3367</v>
      </c>
      <c r="G103" s="334" t="s">
        <v>2011</v>
      </c>
    </row>
    <row r="104" spans="1:7">
      <c r="A104" s="215"/>
      <c r="B104" s="341" t="s">
        <v>2013</v>
      </c>
      <c r="C104" s="234" t="s">
        <v>2016</v>
      </c>
      <c r="D104" s="235" t="s">
        <v>2511</v>
      </c>
      <c r="E104" s="236" t="s">
        <v>2014</v>
      </c>
      <c r="F104" s="237">
        <v>3371</v>
      </c>
      <c r="G104" s="334" t="s">
        <v>2015</v>
      </c>
    </row>
    <row r="105" spans="1:7">
      <c r="A105" s="215"/>
      <c r="B105" s="341" t="s">
        <v>1809</v>
      </c>
      <c r="C105" s="234" t="s">
        <v>1812</v>
      </c>
      <c r="D105" s="235" t="s">
        <v>2511</v>
      </c>
      <c r="E105" s="236" t="s">
        <v>1810</v>
      </c>
      <c r="F105" s="237">
        <v>2852</v>
      </c>
      <c r="G105" s="334" t="s">
        <v>1811</v>
      </c>
    </row>
    <row r="106" spans="1:7">
      <c r="A106" s="215"/>
      <c r="B106" s="341" t="s">
        <v>1789</v>
      </c>
      <c r="C106" s="234" t="s">
        <v>1792</v>
      </c>
      <c r="D106" s="235" t="s">
        <v>2511</v>
      </c>
      <c r="E106" s="236" t="s">
        <v>1790</v>
      </c>
      <c r="F106" s="237">
        <v>199312</v>
      </c>
      <c r="G106" s="334" t="s">
        <v>1791</v>
      </c>
    </row>
    <row r="107" spans="1:7" ht="22.5">
      <c r="A107" s="215"/>
      <c r="B107" s="341" t="s">
        <v>1733</v>
      </c>
      <c r="C107" s="234" t="s">
        <v>1736</v>
      </c>
      <c r="D107" s="235" t="s">
        <v>2511</v>
      </c>
      <c r="E107" s="236" t="s">
        <v>1734</v>
      </c>
      <c r="F107" s="237">
        <v>2481</v>
      </c>
      <c r="G107" s="334" t="s">
        <v>1735</v>
      </c>
    </row>
    <row r="108" spans="1:7" ht="22.5">
      <c r="A108" s="215"/>
      <c r="B108" s="341" t="s">
        <v>1737</v>
      </c>
      <c r="C108" s="234" t="s">
        <v>1740</v>
      </c>
      <c r="D108" s="235" t="s">
        <v>2511</v>
      </c>
      <c r="E108" s="236" t="s">
        <v>1738</v>
      </c>
      <c r="F108" s="237">
        <v>2486</v>
      </c>
      <c r="G108" s="334" t="s">
        <v>1739</v>
      </c>
    </row>
    <row r="109" spans="1:7">
      <c r="A109" s="215"/>
      <c r="B109" s="341" t="s">
        <v>1749</v>
      </c>
      <c r="C109" s="234" t="s">
        <v>1752</v>
      </c>
      <c r="D109" s="235" t="s">
        <v>2511</v>
      </c>
      <c r="E109" s="236" t="s">
        <v>1750</v>
      </c>
      <c r="F109" s="237">
        <v>2508</v>
      </c>
      <c r="G109" s="334" t="s">
        <v>1751</v>
      </c>
    </row>
    <row r="110" spans="1:7">
      <c r="A110" s="215"/>
      <c r="B110" s="341" t="s">
        <v>2029</v>
      </c>
      <c r="C110" s="234" t="s">
        <v>2032</v>
      </c>
      <c r="D110" s="235" t="s">
        <v>2511</v>
      </c>
      <c r="E110" s="236" t="s">
        <v>2030</v>
      </c>
      <c r="F110" s="237">
        <v>3525</v>
      </c>
      <c r="G110" s="334" t="s">
        <v>2031</v>
      </c>
    </row>
    <row r="111" spans="1:7">
      <c r="A111" s="215"/>
      <c r="B111" s="341" t="s">
        <v>1761</v>
      </c>
      <c r="C111" s="234" t="s">
        <v>1764</v>
      </c>
      <c r="D111" s="235" t="s">
        <v>2511</v>
      </c>
      <c r="E111" s="236" t="s">
        <v>1762</v>
      </c>
      <c r="F111" s="237">
        <v>2522</v>
      </c>
      <c r="G111" s="334" t="s">
        <v>1763</v>
      </c>
    </row>
    <row r="112" spans="1:7">
      <c r="A112" s="261" t="s">
        <v>1346</v>
      </c>
      <c r="B112" s="342">
        <v>1416</v>
      </c>
      <c r="C112" s="151" t="s">
        <v>1554</v>
      </c>
      <c r="D112" s="170" t="s">
        <v>1542</v>
      </c>
      <c r="E112" s="171" t="s">
        <v>1552</v>
      </c>
      <c r="F112" s="160">
        <v>103832</v>
      </c>
      <c r="G112" s="335" t="s">
        <v>1553</v>
      </c>
    </row>
    <row r="113" spans="1:7">
      <c r="A113" s="215"/>
      <c r="B113" s="341" t="s">
        <v>2153</v>
      </c>
      <c r="C113" s="234" t="s">
        <v>2156</v>
      </c>
      <c r="D113" s="235" t="s">
        <v>2511</v>
      </c>
      <c r="E113" s="236" t="s">
        <v>2154</v>
      </c>
      <c r="F113" s="237">
        <v>2957</v>
      </c>
      <c r="G113" s="334" t="s">
        <v>2155</v>
      </c>
    </row>
    <row r="114" spans="1:7">
      <c r="A114" s="215"/>
      <c r="B114" s="341" t="s">
        <v>2149</v>
      </c>
      <c r="C114" s="234" t="s">
        <v>2152</v>
      </c>
      <c r="D114" s="235" t="s">
        <v>2511</v>
      </c>
      <c r="E114" s="236" t="s">
        <v>2150</v>
      </c>
      <c r="F114" s="237">
        <v>2954</v>
      </c>
      <c r="G114" s="334" t="s">
        <v>2151</v>
      </c>
    </row>
    <row r="115" spans="1:7">
      <c r="A115" s="260" t="s">
        <v>1346</v>
      </c>
      <c r="B115" s="344">
        <v>1074</v>
      </c>
      <c r="C115" s="151" t="s">
        <v>1394</v>
      </c>
      <c r="D115" s="146" t="s">
        <v>1345</v>
      </c>
      <c r="E115" s="150" t="s">
        <v>1392</v>
      </c>
      <c r="F115" s="160">
        <v>54762</v>
      </c>
      <c r="G115" s="335" t="s">
        <v>1393</v>
      </c>
    </row>
    <row r="116" spans="1:7">
      <c r="A116" s="258" t="s">
        <v>1346</v>
      </c>
      <c r="B116" s="343">
        <v>1096</v>
      </c>
      <c r="C116" s="151" t="s">
        <v>1437</v>
      </c>
      <c r="D116" s="158" t="s">
        <v>1431</v>
      </c>
      <c r="E116" s="159" t="s">
        <v>1435</v>
      </c>
      <c r="F116" s="160">
        <v>66333</v>
      </c>
      <c r="G116" s="335" t="s">
        <v>1436</v>
      </c>
    </row>
    <row r="117" spans="1:7">
      <c r="A117" s="258" t="s">
        <v>1346</v>
      </c>
      <c r="B117" s="343">
        <v>1099</v>
      </c>
      <c r="C117" s="151" t="s">
        <v>1440</v>
      </c>
      <c r="D117" s="158" t="s">
        <v>1431</v>
      </c>
      <c r="E117" s="159" t="s">
        <v>1438</v>
      </c>
      <c r="F117" s="160">
        <v>66330</v>
      </c>
      <c r="G117" s="335" t="s">
        <v>1439</v>
      </c>
    </row>
    <row r="118" spans="1:7">
      <c r="A118" s="258" t="s">
        <v>1346</v>
      </c>
      <c r="B118" s="343">
        <v>1095</v>
      </c>
      <c r="C118" s="151" t="s">
        <v>1434</v>
      </c>
      <c r="D118" s="158" t="s">
        <v>1431</v>
      </c>
      <c r="E118" s="159" t="s">
        <v>1432</v>
      </c>
      <c r="F118" s="160">
        <v>66315</v>
      </c>
      <c r="G118" s="335" t="s">
        <v>1433</v>
      </c>
    </row>
    <row r="119" spans="1:7">
      <c r="A119" s="260" t="s">
        <v>1346</v>
      </c>
      <c r="B119" s="344">
        <v>1042</v>
      </c>
      <c r="C119" s="151" t="s">
        <v>1373</v>
      </c>
      <c r="D119" s="146" t="s">
        <v>1345</v>
      </c>
      <c r="E119" s="150" t="s">
        <v>1371</v>
      </c>
      <c r="F119" s="160">
        <v>65356</v>
      </c>
      <c r="G119" s="335" t="s">
        <v>1372</v>
      </c>
    </row>
    <row r="120" spans="1:7">
      <c r="A120" s="261" t="s">
        <v>1346</v>
      </c>
      <c r="B120" s="342">
        <v>1903</v>
      </c>
      <c r="C120" s="151" t="s">
        <v>1599</v>
      </c>
      <c r="D120" s="170" t="s">
        <v>1542</v>
      </c>
      <c r="E120" s="171" t="s">
        <v>1597</v>
      </c>
      <c r="F120" s="160">
        <v>106353</v>
      </c>
      <c r="G120" s="335" t="s">
        <v>1598</v>
      </c>
    </row>
    <row r="121" spans="1:7">
      <c r="A121" s="258" t="s">
        <v>1346</v>
      </c>
      <c r="B121" s="343">
        <v>6963</v>
      </c>
      <c r="C121" s="151" t="s">
        <v>1472</v>
      </c>
      <c r="D121" s="158" t="s">
        <v>1431</v>
      </c>
      <c r="E121" s="162" t="s">
        <v>1470</v>
      </c>
      <c r="F121" s="160">
        <v>67506</v>
      </c>
      <c r="G121" s="335" t="s">
        <v>1471</v>
      </c>
    </row>
    <row r="122" spans="1:7">
      <c r="A122" s="258" t="s">
        <v>1346</v>
      </c>
      <c r="B122" s="343">
        <v>1145</v>
      </c>
      <c r="C122" s="151" t="s">
        <v>1458</v>
      </c>
      <c r="D122" s="158" t="s">
        <v>1431</v>
      </c>
      <c r="E122" s="159" t="s">
        <v>1456</v>
      </c>
      <c r="F122" s="160">
        <v>67534</v>
      </c>
      <c r="G122" s="335" t="s">
        <v>1457</v>
      </c>
    </row>
    <row r="123" spans="1:7">
      <c r="A123" s="259" t="s">
        <v>1346</v>
      </c>
      <c r="B123" s="345">
        <v>1355</v>
      </c>
      <c r="C123" s="151" t="s">
        <v>1532</v>
      </c>
      <c r="D123" s="168" t="s">
        <v>1487</v>
      </c>
      <c r="E123" s="169" t="s">
        <v>1530</v>
      </c>
      <c r="F123" s="160">
        <v>60630</v>
      </c>
      <c r="G123" s="335" t="s">
        <v>1531</v>
      </c>
    </row>
    <row r="124" spans="1:7">
      <c r="A124" s="260" t="s">
        <v>1346</v>
      </c>
      <c r="B124" s="344">
        <v>1083</v>
      </c>
      <c r="C124" s="151" t="s">
        <v>1403</v>
      </c>
      <c r="D124" s="146" t="s">
        <v>1345</v>
      </c>
      <c r="E124" s="150" t="s">
        <v>1401</v>
      </c>
      <c r="F124" s="160">
        <v>10502</v>
      </c>
      <c r="G124" s="335" t="s">
        <v>1402</v>
      </c>
    </row>
    <row r="125" spans="1:7">
      <c r="A125" s="261" t="s">
        <v>1404</v>
      </c>
      <c r="B125" s="342">
        <v>1506</v>
      </c>
      <c r="C125" s="151" t="s">
        <v>1566</v>
      </c>
      <c r="D125" s="170" t="s">
        <v>1542</v>
      </c>
      <c r="E125" s="171" t="s">
        <v>1564</v>
      </c>
      <c r="F125" s="160">
        <v>86056</v>
      </c>
      <c r="G125" s="335" t="s">
        <v>1565</v>
      </c>
    </row>
    <row r="126" spans="1:7">
      <c r="A126" s="215"/>
      <c r="B126" s="341" t="s">
        <v>2093</v>
      </c>
      <c r="C126" s="234" t="s">
        <v>2096</v>
      </c>
      <c r="D126" s="235" t="s">
        <v>2511</v>
      </c>
      <c r="E126" s="236" t="s">
        <v>2094</v>
      </c>
      <c r="F126" s="237">
        <v>4180</v>
      </c>
      <c r="G126" s="334" t="s">
        <v>2095</v>
      </c>
    </row>
    <row r="127" spans="1:7">
      <c r="A127" s="215"/>
      <c r="B127" s="341" t="s">
        <v>1901</v>
      </c>
      <c r="C127" s="234" t="s">
        <v>1904</v>
      </c>
      <c r="D127" s="235" t="s">
        <v>2511</v>
      </c>
      <c r="E127" s="236" t="s">
        <v>1902</v>
      </c>
      <c r="F127" s="237">
        <v>3045</v>
      </c>
      <c r="G127" s="334" t="s">
        <v>1903</v>
      </c>
    </row>
    <row r="128" spans="1:7">
      <c r="A128" s="215"/>
      <c r="B128" s="341" t="s">
        <v>1893</v>
      </c>
      <c r="C128" s="234" t="s">
        <v>1896</v>
      </c>
      <c r="D128" s="235" t="s">
        <v>2511</v>
      </c>
      <c r="E128" s="236" t="s">
        <v>1894</v>
      </c>
      <c r="F128" s="237">
        <v>3039</v>
      </c>
      <c r="G128" s="334" t="s">
        <v>1895</v>
      </c>
    </row>
    <row r="129" spans="1:7">
      <c r="A129" s="215"/>
      <c r="B129" s="341" t="s">
        <v>1897</v>
      </c>
      <c r="C129" s="234" t="s">
        <v>1900</v>
      </c>
      <c r="D129" s="235" t="s">
        <v>2511</v>
      </c>
      <c r="E129" s="236" t="s">
        <v>1898</v>
      </c>
      <c r="F129" s="237">
        <v>3042</v>
      </c>
      <c r="G129" s="334" t="s">
        <v>1899</v>
      </c>
    </row>
    <row r="130" spans="1:7">
      <c r="A130" s="259" t="s">
        <v>1346</v>
      </c>
      <c r="B130" s="345">
        <v>1351</v>
      </c>
      <c r="C130" s="151" t="s">
        <v>1529</v>
      </c>
      <c r="D130" s="168" t="s">
        <v>1487</v>
      </c>
      <c r="E130" s="169" t="s">
        <v>1527</v>
      </c>
      <c r="F130" s="160">
        <v>60939</v>
      </c>
      <c r="G130" s="335" t="s">
        <v>1528</v>
      </c>
    </row>
    <row r="131" spans="1:7">
      <c r="A131" s="215"/>
      <c r="B131" s="341" t="s">
        <v>2041</v>
      </c>
      <c r="C131" s="234" t="s">
        <v>2044</v>
      </c>
      <c r="D131" s="235" t="s">
        <v>2511</v>
      </c>
      <c r="E131" s="236" t="s">
        <v>2042</v>
      </c>
      <c r="F131" s="237">
        <v>3571</v>
      </c>
      <c r="G131" s="334" t="s">
        <v>2043</v>
      </c>
    </row>
    <row r="132" spans="1:7">
      <c r="A132" s="215"/>
      <c r="B132" s="341" t="s">
        <v>1797</v>
      </c>
      <c r="C132" s="234" t="s">
        <v>1800</v>
      </c>
      <c r="D132" s="235" t="s">
        <v>2511</v>
      </c>
      <c r="E132" s="236" t="s">
        <v>1798</v>
      </c>
      <c r="F132" s="237">
        <v>2840</v>
      </c>
      <c r="G132" s="334" t="s">
        <v>1799</v>
      </c>
    </row>
    <row r="133" spans="1:7">
      <c r="A133" s="215"/>
      <c r="B133" s="341" t="s">
        <v>1801</v>
      </c>
      <c r="C133" s="234" t="s">
        <v>1804</v>
      </c>
      <c r="D133" s="235" t="s">
        <v>2511</v>
      </c>
      <c r="E133" s="236" t="s">
        <v>1802</v>
      </c>
      <c r="F133" s="237">
        <v>2844</v>
      </c>
      <c r="G133" s="334" t="s">
        <v>1803</v>
      </c>
    </row>
    <row r="134" spans="1:7">
      <c r="A134" s="259" t="s">
        <v>1346</v>
      </c>
      <c r="B134" s="345">
        <v>1310</v>
      </c>
      <c r="C134" s="151" t="s">
        <v>1508</v>
      </c>
      <c r="D134" s="168" t="s">
        <v>1487</v>
      </c>
      <c r="E134" s="169" t="s">
        <v>1506</v>
      </c>
      <c r="F134" s="160">
        <v>79305</v>
      </c>
      <c r="G134" s="335" t="s">
        <v>1507</v>
      </c>
    </row>
    <row r="135" spans="1:7">
      <c r="A135" s="215"/>
      <c r="B135" s="341" t="s">
        <v>1965</v>
      </c>
      <c r="C135" s="234" t="s">
        <v>1968</v>
      </c>
      <c r="D135" s="235" t="s">
        <v>2511</v>
      </c>
      <c r="E135" s="236" t="s">
        <v>1966</v>
      </c>
      <c r="F135" s="237">
        <v>3272</v>
      </c>
      <c r="G135" s="334" t="s">
        <v>1967</v>
      </c>
    </row>
    <row r="136" spans="1:7">
      <c r="A136" s="215"/>
      <c r="B136" s="341" t="s">
        <v>1969</v>
      </c>
      <c r="C136" s="234" t="s">
        <v>1972</v>
      </c>
      <c r="D136" s="235" t="s">
        <v>2511</v>
      </c>
      <c r="E136" s="236" t="s">
        <v>1970</v>
      </c>
      <c r="F136" s="237">
        <v>3274</v>
      </c>
      <c r="G136" s="334" t="s">
        <v>1971</v>
      </c>
    </row>
    <row r="137" spans="1:7">
      <c r="A137" s="260" t="s">
        <v>1346</v>
      </c>
      <c r="B137" s="344">
        <v>1029</v>
      </c>
      <c r="C137" s="151" t="s">
        <v>1358</v>
      </c>
      <c r="D137" s="146" t="s">
        <v>1345</v>
      </c>
      <c r="E137" s="150" t="s">
        <v>1356</v>
      </c>
      <c r="F137" s="160">
        <v>64435</v>
      </c>
      <c r="G137" s="335" t="s">
        <v>1357</v>
      </c>
    </row>
    <row r="138" spans="1:7">
      <c r="A138" s="260" t="s">
        <v>1346</v>
      </c>
      <c r="B138" s="344">
        <v>1032</v>
      </c>
      <c r="C138" s="151" t="s">
        <v>1361</v>
      </c>
      <c r="D138" s="146" t="s">
        <v>1345</v>
      </c>
      <c r="E138" s="150" t="s">
        <v>1359</v>
      </c>
      <c r="F138" s="160">
        <v>64443</v>
      </c>
      <c r="G138" s="335" t="s">
        <v>1360</v>
      </c>
    </row>
    <row r="139" spans="1:7">
      <c r="A139" s="259" t="s">
        <v>1346</v>
      </c>
      <c r="B139" s="345">
        <v>1323</v>
      </c>
      <c r="C139" s="151" t="s">
        <v>1517</v>
      </c>
      <c r="D139" s="168" t="s">
        <v>1487</v>
      </c>
      <c r="E139" s="169" t="s">
        <v>1515</v>
      </c>
      <c r="F139" s="160">
        <v>79301</v>
      </c>
      <c r="G139" s="335" t="s">
        <v>1516</v>
      </c>
    </row>
    <row r="140" spans="1:7">
      <c r="A140" s="259" t="s">
        <v>1346</v>
      </c>
      <c r="B140" s="345">
        <v>1318</v>
      </c>
      <c r="C140" s="151" t="s">
        <v>1511</v>
      </c>
      <c r="D140" s="168" t="s">
        <v>1487</v>
      </c>
      <c r="E140" s="169" t="s">
        <v>1509</v>
      </c>
      <c r="F140" s="160">
        <v>60447</v>
      </c>
      <c r="G140" s="335" t="s">
        <v>1510</v>
      </c>
    </row>
    <row r="141" spans="1:7" ht="22.5">
      <c r="A141" s="261" t="s">
        <v>1346</v>
      </c>
      <c r="B141" s="342">
        <v>1868</v>
      </c>
      <c r="C141" s="151" t="s">
        <v>1593</v>
      </c>
      <c r="D141" s="170" t="s">
        <v>1542</v>
      </c>
      <c r="E141" s="171" t="s">
        <v>1591</v>
      </c>
      <c r="F141" s="160">
        <v>138029</v>
      </c>
      <c r="G141" s="335" t="s">
        <v>1592</v>
      </c>
    </row>
    <row r="142" spans="1:7">
      <c r="A142" s="264"/>
      <c r="B142" s="350">
        <v>4035</v>
      </c>
      <c r="C142" s="151" t="s">
        <v>1418</v>
      </c>
      <c r="D142" s="146" t="s">
        <v>1345</v>
      </c>
      <c r="E142" s="155" t="s">
        <v>1416</v>
      </c>
      <c r="F142" s="160">
        <v>249356</v>
      </c>
      <c r="G142" s="335" t="s">
        <v>1417</v>
      </c>
    </row>
    <row r="143" spans="1:7" ht="22.5">
      <c r="A143" s="215"/>
      <c r="B143" s="341" t="s">
        <v>2033</v>
      </c>
      <c r="C143" s="234" t="s">
        <v>2036</v>
      </c>
      <c r="D143" s="235" t="s">
        <v>2511</v>
      </c>
      <c r="E143" s="236" t="s">
        <v>2034</v>
      </c>
      <c r="F143" s="237">
        <v>3533</v>
      </c>
      <c r="G143" s="334" t="s">
        <v>2035</v>
      </c>
    </row>
    <row r="144" spans="1:7">
      <c r="A144" s="215"/>
      <c r="B144" s="341" t="s">
        <v>1929</v>
      </c>
      <c r="C144" s="234" t="s">
        <v>1932</v>
      </c>
      <c r="D144" s="235" t="s">
        <v>2511</v>
      </c>
      <c r="E144" s="236" t="s">
        <v>1930</v>
      </c>
      <c r="F144" s="237">
        <v>3120</v>
      </c>
      <c r="G144" s="334" t="s">
        <v>1931</v>
      </c>
    </row>
    <row r="145" spans="1:7">
      <c r="A145" s="261" t="s">
        <v>1346</v>
      </c>
      <c r="B145" s="342">
        <v>1441</v>
      </c>
      <c r="C145" s="151" t="s">
        <v>1560</v>
      </c>
      <c r="D145" s="170" t="s">
        <v>1542</v>
      </c>
      <c r="E145" s="171" t="s">
        <v>1558</v>
      </c>
      <c r="F145" s="160">
        <v>119582</v>
      </c>
      <c r="G145" s="335" t="s">
        <v>1559</v>
      </c>
    </row>
    <row r="146" spans="1:7">
      <c r="A146" s="215"/>
      <c r="B146" s="341" t="s">
        <v>1917</v>
      </c>
      <c r="C146" s="234" t="s">
        <v>1920</v>
      </c>
      <c r="D146" s="235" t="s">
        <v>2511</v>
      </c>
      <c r="E146" s="236" t="s">
        <v>1918</v>
      </c>
      <c r="F146" s="237">
        <v>3089</v>
      </c>
      <c r="G146" s="334" t="s">
        <v>1919</v>
      </c>
    </row>
    <row r="147" spans="1:7">
      <c r="A147" s="261" t="s">
        <v>1404</v>
      </c>
      <c r="B147" s="342">
        <v>1603</v>
      </c>
      <c r="C147" s="151" t="s">
        <v>1572</v>
      </c>
      <c r="D147" s="170" t="s">
        <v>1542</v>
      </c>
      <c r="E147" s="171" t="s">
        <v>1570</v>
      </c>
      <c r="F147" s="160">
        <v>97152</v>
      </c>
      <c r="G147" s="335" t="s">
        <v>1571</v>
      </c>
    </row>
    <row r="148" spans="1:7">
      <c r="A148" s="215"/>
      <c r="B148" s="341" t="s">
        <v>2161</v>
      </c>
      <c r="C148" s="234" t="s">
        <v>2164</v>
      </c>
      <c r="D148" s="235" t="s">
        <v>2511</v>
      </c>
      <c r="E148" s="236" t="s">
        <v>2162</v>
      </c>
      <c r="F148" s="237">
        <v>2971</v>
      </c>
      <c r="G148" s="334" t="s">
        <v>2163</v>
      </c>
    </row>
    <row r="149" spans="1:7">
      <c r="A149" s="215"/>
      <c r="B149" s="341" t="s">
        <v>2165</v>
      </c>
      <c r="C149" s="238" t="s">
        <v>2168</v>
      </c>
      <c r="D149" s="235" t="s">
        <v>2511</v>
      </c>
      <c r="E149" s="236" t="s">
        <v>2166</v>
      </c>
      <c r="F149" s="237">
        <v>2992</v>
      </c>
      <c r="G149" s="334" t="s">
        <v>2167</v>
      </c>
    </row>
    <row r="150" spans="1:7">
      <c r="A150" s="259" t="s">
        <v>1346</v>
      </c>
      <c r="B150" s="345">
        <v>1307</v>
      </c>
      <c r="C150" s="151" t="s">
        <v>1502</v>
      </c>
      <c r="D150" s="168" t="s">
        <v>1487</v>
      </c>
      <c r="E150" s="169" t="s">
        <v>1500</v>
      </c>
      <c r="F150" s="160">
        <v>60427</v>
      </c>
      <c r="G150" s="335" t="s">
        <v>1501</v>
      </c>
    </row>
    <row r="151" spans="1:7">
      <c r="A151" s="259" t="s">
        <v>1346</v>
      </c>
      <c r="B151" s="345">
        <v>1303</v>
      </c>
      <c r="C151" s="151" t="s">
        <v>1493</v>
      </c>
      <c r="D151" s="168" t="s">
        <v>1487</v>
      </c>
      <c r="E151" s="169" t="s">
        <v>1491</v>
      </c>
      <c r="F151" s="160">
        <v>60313</v>
      </c>
      <c r="G151" s="335" t="s">
        <v>1492</v>
      </c>
    </row>
    <row r="152" spans="1:7" ht="22.5">
      <c r="A152" s="215"/>
      <c r="B152" s="341" t="s">
        <v>1721</v>
      </c>
      <c r="C152" s="234" t="s">
        <v>1724</v>
      </c>
      <c r="D152" s="235" t="s">
        <v>2511</v>
      </c>
      <c r="E152" s="236" t="s">
        <v>1722</v>
      </c>
      <c r="F152" s="237">
        <v>2423</v>
      </c>
      <c r="G152" s="334" t="s">
        <v>1723</v>
      </c>
    </row>
    <row r="153" spans="1:7" ht="22.5">
      <c r="A153" s="215"/>
      <c r="B153" s="341" t="s">
        <v>1717</v>
      </c>
      <c r="C153" s="234" t="s">
        <v>1720</v>
      </c>
      <c r="D153" s="235" t="s">
        <v>2511</v>
      </c>
      <c r="E153" s="236" t="s">
        <v>1718</v>
      </c>
      <c r="F153" s="237">
        <v>2419</v>
      </c>
      <c r="G153" s="334" t="s">
        <v>1719</v>
      </c>
    </row>
    <row r="154" spans="1:7">
      <c r="A154" s="215"/>
      <c r="B154" s="341" t="s">
        <v>1961</v>
      </c>
      <c r="C154" s="234" t="s">
        <v>1964</v>
      </c>
      <c r="D154" s="235" t="s">
        <v>2511</v>
      </c>
      <c r="E154" s="236" t="s">
        <v>1962</v>
      </c>
      <c r="F154" s="237">
        <v>3243</v>
      </c>
      <c r="G154" s="334" t="s">
        <v>1963</v>
      </c>
    </row>
    <row r="155" spans="1:7">
      <c r="A155" s="259" t="s">
        <v>1346</v>
      </c>
      <c r="B155" s="345">
        <v>1364</v>
      </c>
      <c r="C155" s="151" t="s">
        <v>1538</v>
      </c>
      <c r="D155" s="168" t="s">
        <v>1487</v>
      </c>
      <c r="E155" s="169" t="s">
        <v>1536</v>
      </c>
      <c r="F155" s="160">
        <v>60776</v>
      </c>
      <c r="G155" s="335" t="s">
        <v>1537</v>
      </c>
    </row>
    <row r="156" spans="1:7">
      <c r="A156" s="259" t="s">
        <v>1346</v>
      </c>
      <c r="B156" s="345">
        <v>1365</v>
      </c>
      <c r="C156" s="151" t="s">
        <v>1541</v>
      </c>
      <c r="D156" s="168" t="s">
        <v>1487</v>
      </c>
      <c r="E156" s="169" t="s">
        <v>1539</v>
      </c>
      <c r="F156" s="160">
        <v>60811</v>
      </c>
      <c r="G156" s="335" t="s">
        <v>1540</v>
      </c>
    </row>
    <row r="157" spans="1:7">
      <c r="A157" s="215"/>
      <c r="B157" s="341" t="s">
        <v>2097</v>
      </c>
      <c r="C157" s="234" t="s">
        <v>2100</v>
      </c>
      <c r="D157" s="235" t="s">
        <v>2511</v>
      </c>
      <c r="E157" s="236" t="s">
        <v>2098</v>
      </c>
      <c r="F157" s="237">
        <v>4184</v>
      </c>
      <c r="G157" s="334" t="s">
        <v>2099</v>
      </c>
    </row>
    <row r="158" spans="1:7">
      <c r="A158" s="215"/>
      <c r="B158" s="341" t="s">
        <v>2061</v>
      </c>
      <c r="C158" s="234" t="s">
        <v>2064</v>
      </c>
      <c r="D158" s="235" t="s">
        <v>2511</v>
      </c>
      <c r="E158" s="236" t="s">
        <v>2062</v>
      </c>
      <c r="F158" s="237">
        <v>3625</v>
      </c>
      <c r="G158" s="334" t="s">
        <v>2063</v>
      </c>
    </row>
    <row r="159" spans="1:7">
      <c r="A159" s="215"/>
      <c r="B159" s="341" t="s">
        <v>2049</v>
      </c>
      <c r="C159" s="234" t="s">
        <v>2052</v>
      </c>
      <c r="D159" s="235" t="s">
        <v>2511</v>
      </c>
      <c r="E159" s="236" t="s">
        <v>2050</v>
      </c>
      <c r="F159" s="237">
        <v>3601</v>
      </c>
      <c r="G159" s="334" t="s">
        <v>2051</v>
      </c>
    </row>
    <row r="160" spans="1:7">
      <c r="A160" s="215"/>
      <c r="B160" s="341" t="s">
        <v>2057</v>
      </c>
      <c r="C160" s="234" t="s">
        <v>2060</v>
      </c>
      <c r="D160" s="235" t="s">
        <v>2511</v>
      </c>
      <c r="E160" s="236" t="s">
        <v>2058</v>
      </c>
      <c r="F160" s="237">
        <v>3619</v>
      </c>
      <c r="G160" s="334" t="s">
        <v>2059</v>
      </c>
    </row>
    <row r="161" spans="1:7">
      <c r="A161" s="215"/>
      <c r="B161" s="341" t="s">
        <v>2053</v>
      </c>
      <c r="C161" s="234" t="s">
        <v>2056</v>
      </c>
      <c r="D161" s="235" t="s">
        <v>2511</v>
      </c>
      <c r="E161" s="236" t="s">
        <v>2054</v>
      </c>
      <c r="F161" s="237">
        <v>3608</v>
      </c>
      <c r="G161" s="334" t="s">
        <v>2055</v>
      </c>
    </row>
    <row r="162" spans="1:7">
      <c r="A162" s="215"/>
      <c r="B162" s="341" t="s">
        <v>2065</v>
      </c>
      <c r="C162" s="234" t="s">
        <v>2068</v>
      </c>
      <c r="D162" s="235" t="s">
        <v>2511</v>
      </c>
      <c r="E162" s="236" t="s">
        <v>2066</v>
      </c>
      <c r="F162" s="237">
        <v>3638</v>
      </c>
      <c r="G162" s="334" t="s">
        <v>2067</v>
      </c>
    </row>
    <row r="163" spans="1:7">
      <c r="A163" s="215"/>
      <c r="B163" s="341" t="s">
        <v>2121</v>
      </c>
      <c r="C163" s="234" t="s">
        <v>2124</v>
      </c>
      <c r="D163" s="235" t="s">
        <v>2511</v>
      </c>
      <c r="E163" s="236" t="s">
        <v>2122</v>
      </c>
      <c r="F163" s="237">
        <v>3811</v>
      </c>
      <c r="G163" s="334" t="s">
        <v>2123</v>
      </c>
    </row>
    <row r="164" spans="1:7">
      <c r="A164" s="215"/>
      <c r="B164" s="341" t="s">
        <v>2117</v>
      </c>
      <c r="C164" s="234" t="s">
        <v>2120</v>
      </c>
      <c r="D164" s="235" t="s">
        <v>2511</v>
      </c>
      <c r="E164" s="236" t="s">
        <v>2118</v>
      </c>
      <c r="F164" s="237">
        <v>3807</v>
      </c>
      <c r="G164" s="334" t="s">
        <v>2119</v>
      </c>
    </row>
    <row r="165" spans="1:7">
      <c r="A165" s="215"/>
      <c r="B165" s="341" t="s">
        <v>2085</v>
      </c>
      <c r="C165" s="234" t="s">
        <v>2088</v>
      </c>
      <c r="D165" s="235" t="s">
        <v>2511</v>
      </c>
      <c r="E165" s="236" t="s">
        <v>2086</v>
      </c>
      <c r="F165" s="237">
        <v>3713</v>
      </c>
      <c r="G165" s="334" t="s">
        <v>2087</v>
      </c>
    </row>
    <row r="166" spans="1:7">
      <c r="A166" s="260"/>
      <c r="B166" s="344">
        <v>4056</v>
      </c>
      <c r="C166" s="151" t="s">
        <v>1421</v>
      </c>
      <c r="D166" s="146" t="s">
        <v>1345</v>
      </c>
      <c r="E166" s="156" t="s">
        <v>1419</v>
      </c>
      <c r="F166" s="160">
        <v>64098</v>
      </c>
      <c r="G166" s="335" t="s">
        <v>1420</v>
      </c>
    </row>
    <row r="167" spans="1:7">
      <c r="A167" s="215"/>
      <c r="B167" s="341" t="s">
        <v>1701</v>
      </c>
      <c r="C167" s="234" t="s">
        <v>1704</v>
      </c>
      <c r="D167" s="235" t="s">
        <v>2511</v>
      </c>
      <c r="E167" s="236" t="s">
        <v>1702</v>
      </c>
      <c r="F167" s="237">
        <v>956</v>
      </c>
      <c r="G167" s="334" t="s">
        <v>1703</v>
      </c>
    </row>
    <row r="168" spans="1:7">
      <c r="A168" s="215"/>
      <c r="B168" s="341" t="s">
        <v>1697</v>
      </c>
      <c r="C168" s="234" t="s">
        <v>1700</v>
      </c>
      <c r="D168" s="235" t="s">
        <v>2511</v>
      </c>
      <c r="E168" s="236" t="s">
        <v>1698</v>
      </c>
      <c r="F168" s="237">
        <v>2411</v>
      </c>
      <c r="G168" s="334" t="s">
        <v>1699</v>
      </c>
    </row>
    <row r="169" spans="1:7">
      <c r="A169" s="215"/>
      <c r="B169" s="341" t="s">
        <v>1705</v>
      </c>
      <c r="C169" s="234" t="s">
        <v>1708</v>
      </c>
      <c r="D169" s="235" t="s">
        <v>2511</v>
      </c>
      <c r="E169" s="236" t="s">
        <v>1706</v>
      </c>
      <c r="F169" s="237">
        <v>959</v>
      </c>
      <c r="G169" s="334" t="s">
        <v>1707</v>
      </c>
    </row>
    <row r="170" spans="1:7">
      <c r="A170" s="215"/>
      <c r="B170" s="341" t="s">
        <v>1945</v>
      </c>
      <c r="C170" s="234" t="s">
        <v>1948</v>
      </c>
      <c r="D170" s="235" t="s">
        <v>2511</v>
      </c>
      <c r="E170" s="236" t="s">
        <v>1946</v>
      </c>
      <c r="F170" s="237">
        <v>3161</v>
      </c>
      <c r="G170" s="334" t="s">
        <v>1947</v>
      </c>
    </row>
    <row r="171" spans="1:7">
      <c r="A171" s="215"/>
      <c r="B171" s="341" t="s">
        <v>1941</v>
      </c>
      <c r="C171" s="234" t="s">
        <v>1944</v>
      </c>
      <c r="D171" s="235" t="s">
        <v>2511</v>
      </c>
      <c r="E171" s="236" t="s">
        <v>1942</v>
      </c>
      <c r="F171" s="237">
        <v>3155</v>
      </c>
      <c r="G171" s="334" t="s">
        <v>1943</v>
      </c>
    </row>
    <row r="172" spans="1:7" ht="22.5">
      <c r="A172" s="215"/>
      <c r="B172" s="341" t="s">
        <v>1909</v>
      </c>
      <c r="C172" s="234" t="s">
        <v>1912</v>
      </c>
      <c r="D172" s="235" t="s">
        <v>2511</v>
      </c>
      <c r="E172" s="236" t="s">
        <v>1910</v>
      </c>
      <c r="F172" s="237">
        <v>3067</v>
      </c>
      <c r="G172" s="334" t="s">
        <v>1911</v>
      </c>
    </row>
    <row r="173" spans="1:7">
      <c r="A173" s="215"/>
      <c r="B173" s="341" t="s">
        <v>1713</v>
      </c>
      <c r="C173" s="234" t="s">
        <v>1716</v>
      </c>
      <c r="D173" s="235" t="s">
        <v>2511</v>
      </c>
      <c r="E173" s="236" t="s">
        <v>1714</v>
      </c>
      <c r="F173" s="237">
        <v>1009</v>
      </c>
      <c r="G173" s="334" t="s">
        <v>1715</v>
      </c>
    </row>
    <row r="174" spans="1:7">
      <c r="A174" s="215"/>
      <c r="B174" s="341" t="s">
        <v>2133</v>
      </c>
      <c r="C174" s="234" t="s">
        <v>2136</v>
      </c>
      <c r="D174" s="235" t="s">
        <v>2511</v>
      </c>
      <c r="E174" s="236" t="s">
        <v>2134</v>
      </c>
      <c r="F174" s="237">
        <v>199318</v>
      </c>
      <c r="G174" s="334" t="s">
        <v>2135</v>
      </c>
    </row>
    <row r="175" spans="1:7">
      <c r="A175" s="215"/>
      <c r="B175" s="341" t="s">
        <v>2169</v>
      </c>
      <c r="C175" s="234" t="s">
        <v>2172</v>
      </c>
      <c r="D175" s="235" t="s">
        <v>2511</v>
      </c>
      <c r="E175" s="236" t="s">
        <v>2170</v>
      </c>
      <c r="F175" s="237">
        <v>1031</v>
      </c>
      <c r="G175" s="334" t="s">
        <v>2171</v>
      </c>
    </row>
    <row r="176" spans="1:7">
      <c r="A176" s="215"/>
      <c r="B176" s="341" t="s">
        <v>1805</v>
      </c>
      <c r="C176" s="234" t="s">
        <v>1808</v>
      </c>
      <c r="D176" s="235" t="s">
        <v>2511</v>
      </c>
      <c r="E176" s="236" t="s">
        <v>1806</v>
      </c>
      <c r="F176" s="237">
        <v>2848</v>
      </c>
      <c r="G176" s="334" t="s">
        <v>1807</v>
      </c>
    </row>
    <row r="177" spans="1:7">
      <c r="A177" s="215"/>
      <c r="B177" s="341" t="s">
        <v>1905</v>
      </c>
      <c r="C177" s="234" t="s">
        <v>1908</v>
      </c>
      <c r="D177" s="235" t="s">
        <v>2511</v>
      </c>
      <c r="E177" s="236" t="s">
        <v>1906</v>
      </c>
      <c r="F177" s="237">
        <v>3053</v>
      </c>
      <c r="G177" s="334" t="s">
        <v>1907</v>
      </c>
    </row>
    <row r="178" spans="1:7">
      <c r="A178" s="259" t="s">
        <v>1346</v>
      </c>
      <c r="B178" s="345">
        <v>1305</v>
      </c>
      <c r="C178" s="151" t="s">
        <v>1499</v>
      </c>
      <c r="D178" s="168" t="s">
        <v>1487</v>
      </c>
      <c r="E178" s="169" t="s">
        <v>1497</v>
      </c>
      <c r="F178" s="160">
        <v>60330</v>
      </c>
      <c r="G178" s="335" t="s">
        <v>1498</v>
      </c>
    </row>
    <row r="179" spans="1:7">
      <c r="A179" s="264"/>
      <c r="B179" s="350">
        <v>4026</v>
      </c>
      <c r="C179" s="155" t="s">
        <v>1414</v>
      </c>
      <c r="D179" s="146" t="s">
        <v>1345</v>
      </c>
      <c r="E179" s="155" t="s">
        <v>1414</v>
      </c>
      <c r="F179" s="160">
        <v>222951</v>
      </c>
      <c r="G179" s="335" t="s">
        <v>1415</v>
      </c>
    </row>
    <row r="180" spans="1:7">
      <c r="A180" s="215"/>
      <c r="B180" s="341" t="s">
        <v>2045</v>
      </c>
      <c r="C180" s="234" t="s">
        <v>2048</v>
      </c>
      <c r="D180" s="235" t="s">
        <v>2511</v>
      </c>
      <c r="E180" s="236" t="s">
        <v>2046</v>
      </c>
      <c r="F180" s="237">
        <v>3586</v>
      </c>
      <c r="G180" s="334" t="s">
        <v>2047</v>
      </c>
    </row>
    <row r="181" spans="1:7">
      <c r="A181" s="260" t="s">
        <v>1404</v>
      </c>
      <c r="B181" s="344">
        <v>1087</v>
      </c>
      <c r="C181" s="151" t="s">
        <v>1407</v>
      </c>
      <c r="D181" s="146" t="s">
        <v>1345</v>
      </c>
      <c r="E181" s="150" t="s">
        <v>1405</v>
      </c>
      <c r="F181" s="160">
        <v>12348</v>
      </c>
      <c r="G181" s="335" t="s">
        <v>1406</v>
      </c>
    </row>
    <row r="182" spans="1:7">
      <c r="A182" s="258" t="s">
        <v>1346</v>
      </c>
      <c r="B182" s="343">
        <v>1106</v>
      </c>
      <c r="C182" s="151" t="s">
        <v>1452</v>
      </c>
      <c r="D182" s="158" t="s">
        <v>1431</v>
      </c>
      <c r="E182" s="159" t="s">
        <v>1450</v>
      </c>
      <c r="F182" s="160">
        <v>67765</v>
      </c>
      <c r="G182" s="335" t="s">
        <v>1451</v>
      </c>
    </row>
    <row r="183" spans="1:7">
      <c r="A183" s="261" t="s">
        <v>1346</v>
      </c>
      <c r="B183" s="342">
        <v>1493</v>
      </c>
      <c r="C183" s="151" t="s">
        <v>1563</v>
      </c>
      <c r="D183" s="170" t="s">
        <v>1542</v>
      </c>
      <c r="E183" s="171" t="s">
        <v>1561</v>
      </c>
      <c r="F183" s="160">
        <v>123905</v>
      </c>
      <c r="G183" s="335" t="s">
        <v>1562</v>
      </c>
    </row>
    <row r="184" spans="1:7">
      <c r="A184" s="215"/>
      <c r="B184" s="341" t="s">
        <v>2113</v>
      </c>
      <c r="C184" s="234" t="s">
        <v>2116</v>
      </c>
      <c r="D184" s="235" t="s">
        <v>2511</v>
      </c>
      <c r="E184" s="236" t="s">
        <v>2114</v>
      </c>
      <c r="F184" s="237">
        <v>3772</v>
      </c>
      <c r="G184" s="334" t="s">
        <v>2115</v>
      </c>
    </row>
    <row r="185" spans="1:7">
      <c r="A185" s="263" t="s">
        <v>1346</v>
      </c>
      <c r="B185" s="352">
        <v>1193</v>
      </c>
      <c r="C185" s="151" t="s">
        <v>1482</v>
      </c>
      <c r="D185" s="164" t="s">
        <v>1476</v>
      </c>
      <c r="E185" s="165" t="s">
        <v>1480</v>
      </c>
      <c r="F185" s="160">
        <v>212</v>
      </c>
      <c r="G185" s="335" t="s">
        <v>1481</v>
      </c>
    </row>
    <row r="186" spans="1:7">
      <c r="A186" s="215"/>
      <c r="B186" s="341" t="s">
        <v>1765</v>
      </c>
      <c r="C186" s="234" t="s">
        <v>1768</v>
      </c>
      <c r="D186" s="235" t="s">
        <v>2511</v>
      </c>
      <c r="E186" s="236" t="s">
        <v>1766</v>
      </c>
      <c r="F186" s="237">
        <v>2530</v>
      </c>
      <c r="G186" s="334" t="s">
        <v>1767</v>
      </c>
    </row>
    <row r="187" spans="1:7">
      <c r="A187" s="261" t="s">
        <v>1346</v>
      </c>
      <c r="B187" s="342">
        <v>1398</v>
      </c>
      <c r="C187" s="151" t="s">
        <v>1551</v>
      </c>
      <c r="D187" s="170" t="s">
        <v>1542</v>
      </c>
      <c r="E187" s="171" t="s">
        <v>1549</v>
      </c>
      <c r="F187" s="160">
        <v>433956</v>
      </c>
      <c r="G187" s="335" t="s">
        <v>1550</v>
      </c>
    </row>
    <row r="188" spans="1:7">
      <c r="A188" s="215"/>
      <c r="B188" s="341" t="s">
        <v>2001</v>
      </c>
      <c r="C188" s="234" t="s">
        <v>2004</v>
      </c>
      <c r="D188" s="235" t="s">
        <v>2511</v>
      </c>
      <c r="E188" s="236" t="s">
        <v>2002</v>
      </c>
      <c r="F188" s="237">
        <v>3345</v>
      </c>
      <c r="G188" s="334" t="s">
        <v>2003</v>
      </c>
    </row>
    <row r="189" spans="1:7">
      <c r="A189" s="215"/>
      <c r="B189" s="341" t="s">
        <v>1985</v>
      </c>
      <c r="C189" s="234" t="s">
        <v>1988</v>
      </c>
      <c r="D189" s="235" t="s">
        <v>2511</v>
      </c>
      <c r="E189" s="236" t="s">
        <v>1986</v>
      </c>
      <c r="F189" s="237">
        <v>3338</v>
      </c>
      <c r="G189" s="334" t="s">
        <v>1987</v>
      </c>
    </row>
    <row r="190" spans="1:7">
      <c r="A190" s="215"/>
      <c r="B190" s="341" t="s">
        <v>1989</v>
      </c>
      <c r="C190" s="234" t="s">
        <v>1992</v>
      </c>
      <c r="D190" s="235" t="s">
        <v>2511</v>
      </c>
      <c r="E190" s="236" t="s">
        <v>1990</v>
      </c>
      <c r="F190" s="237">
        <v>3342</v>
      </c>
      <c r="G190" s="334" t="s">
        <v>1991</v>
      </c>
    </row>
    <row r="191" spans="1:7">
      <c r="A191" s="215"/>
      <c r="B191" s="341" t="s">
        <v>1993</v>
      </c>
      <c r="C191" s="234" t="s">
        <v>1996</v>
      </c>
      <c r="D191" s="235" t="s">
        <v>2511</v>
      </c>
      <c r="E191" s="236" t="s">
        <v>1994</v>
      </c>
      <c r="F191" s="237">
        <v>3364</v>
      </c>
      <c r="G191" s="334" t="s">
        <v>1995</v>
      </c>
    </row>
    <row r="192" spans="1:7">
      <c r="A192" s="215"/>
      <c r="B192" s="341" t="s">
        <v>1981</v>
      </c>
      <c r="C192" s="234" t="s">
        <v>1984</v>
      </c>
      <c r="D192" s="235" t="s">
        <v>2511</v>
      </c>
      <c r="E192" s="236" t="s">
        <v>1982</v>
      </c>
      <c r="F192" s="237">
        <v>3334</v>
      </c>
      <c r="G192" s="334" t="s">
        <v>1983</v>
      </c>
    </row>
    <row r="193" spans="1:7">
      <c r="A193" s="215"/>
      <c r="B193" s="341" t="s">
        <v>2005</v>
      </c>
      <c r="C193" s="234" t="s">
        <v>2008</v>
      </c>
      <c r="D193" s="235" t="s">
        <v>2511</v>
      </c>
      <c r="E193" s="236" t="s">
        <v>2006</v>
      </c>
      <c r="F193" s="237">
        <v>3350</v>
      </c>
      <c r="G193" s="334" t="s">
        <v>2007</v>
      </c>
    </row>
    <row r="194" spans="1:7">
      <c r="A194" s="215"/>
      <c r="B194" s="341" t="s">
        <v>1997</v>
      </c>
      <c r="C194" s="234" t="s">
        <v>2000</v>
      </c>
      <c r="D194" s="235" t="s">
        <v>2511</v>
      </c>
      <c r="E194" s="236" t="s">
        <v>1998</v>
      </c>
      <c r="F194" s="237">
        <v>3343</v>
      </c>
      <c r="G194" s="334" t="s">
        <v>1999</v>
      </c>
    </row>
    <row r="195" spans="1:7">
      <c r="A195" s="260" t="s">
        <v>1346</v>
      </c>
      <c r="B195" s="344">
        <v>1079</v>
      </c>
      <c r="C195" s="151" t="s">
        <v>1397</v>
      </c>
      <c r="D195" s="146" t="s">
        <v>1345</v>
      </c>
      <c r="E195" s="150" t="s">
        <v>1395</v>
      </c>
      <c r="F195" s="160">
        <v>159441</v>
      </c>
      <c r="G195" s="335" t="s">
        <v>1396</v>
      </c>
    </row>
    <row r="196" spans="1:7">
      <c r="A196" s="215"/>
      <c r="B196" s="341" t="s">
        <v>2157</v>
      </c>
      <c r="C196" s="238" t="s">
        <v>2160</v>
      </c>
      <c r="D196" s="235" t="s">
        <v>2511</v>
      </c>
      <c r="E196" s="236" t="s">
        <v>2158</v>
      </c>
      <c r="F196" s="237">
        <v>2960</v>
      </c>
      <c r="G196" s="334" t="s">
        <v>2159</v>
      </c>
    </row>
    <row r="197" spans="1:7">
      <c r="A197" s="258" t="s">
        <v>1346</v>
      </c>
      <c r="B197" s="343">
        <v>6150</v>
      </c>
      <c r="C197" s="151" t="s">
        <v>1469</v>
      </c>
      <c r="D197" s="158" t="s">
        <v>1431</v>
      </c>
      <c r="E197" s="159" t="s">
        <v>1467</v>
      </c>
      <c r="F197" s="160">
        <v>458701</v>
      </c>
      <c r="G197" s="335" t="s">
        <v>1468</v>
      </c>
    </row>
    <row r="198" spans="1:7">
      <c r="A198" s="261" t="s">
        <v>1346</v>
      </c>
      <c r="B198" s="342">
        <v>6985</v>
      </c>
      <c r="C198" s="151" t="s">
        <v>1605</v>
      </c>
      <c r="D198" s="170" t="s">
        <v>1542</v>
      </c>
      <c r="E198" s="162" t="s">
        <v>1603</v>
      </c>
      <c r="F198" s="160">
        <v>127178</v>
      </c>
      <c r="G198" s="335" t="s">
        <v>1604</v>
      </c>
    </row>
    <row r="199" spans="1:7">
      <c r="A199" s="263" t="s">
        <v>1346</v>
      </c>
      <c r="B199" s="352">
        <v>1166</v>
      </c>
      <c r="C199" s="151" t="s">
        <v>1479</v>
      </c>
      <c r="D199" s="164" t="s">
        <v>1476</v>
      </c>
      <c r="E199" s="165" t="s">
        <v>1477</v>
      </c>
      <c r="F199" s="160">
        <v>139</v>
      </c>
      <c r="G199" s="335" t="s">
        <v>1478</v>
      </c>
    </row>
    <row r="200" spans="1:7">
      <c r="A200" s="215"/>
      <c r="B200" s="341" t="s">
        <v>1817</v>
      </c>
      <c r="C200" s="234" t="s">
        <v>1820</v>
      </c>
      <c r="D200" s="235" t="s">
        <v>2511</v>
      </c>
      <c r="E200" s="236" t="s">
        <v>1818</v>
      </c>
      <c r="F200" s="237">
        <v>2860</v>
      </c>
      <c r="G200" s="334" t="s">
        <v>1819</v>
      </c>
    </row>
    <row r="201" spans="1:7">
      <c r="A201" s="215"/>
      <c r="B201" s="341" t="s">
        <v>1821</v>
      </c>
      <c r="C201" s="234" t="s">
        <v>1824</v>
      </c>
      <c r="D201" s="235" t="s">
        <v>2511</v>
      </c>
      <c r="E201" s="236" t="s">
        <v>1822</v>
      </c>
      <c r="F201" s="237">
        <v>2869</v>
      </c>
      <c r="G201" s="334" t="s">
        <v>1823</v>
      </c>
    </row>
    <row r="202" spans="1:7">
      <c r="A202" s="215"/>
      <c r="B202" s="341" t="s">
        <v>1813</v>
      </c>
      <c r="C202" s="234" t="s">
        <v>1816</v>
      </c>
      <c r="D202" s="235" t="s">
        <v>2511</v>
      </c>
      <c r="E202" s="236" t="s">
        <v>1814</v>
      </c>
      <c r="F202" s="237">
        <v>2856</v>
      </c>
      <c r="G202" s="334" t="s">
        <v>1815</v>
      </c>
    </row>
    <row r="203" spans="1:7">
      <c r="A203" s="260" t="s">
        <v>1346</v>
      </c>
      <c r="B203" s="344">
        <v>1016</v>
      </c>
      <c r="C203" s="151" t="s">
        <v>1355</v>
      </c>
      <c r="D203" s="146" t="s">
        <v>1345</v>
      </c>
      <c r="E203" s="150" t="s">
        <v>1353</v>
      </c>
      <c r="F203" s="160">
        <v>64141</v>
      </c>
      <c r="G203" s="335" t="s">
        <v>1354</v>
      </c>
    </row>
    <row r="204" spans="1:7">
      <c r="A204" s="260" t="s">
        <v>1346</v>
      </c>
      <c r="B204" s="344">
        <v>1014</v>
      </c>
      <c r="C204" s="151" t="s">
        <v>1352</v>
      </c>
      <c r="D204" s="146" t="s">
        <v>1345</v>
      </c>
      <c r="E204" s="150" t="s">
        <v>1350</v>
      </c>
      <c r="F204" s="160">
        <v>64140</v>
      </c>
      <c r="G204" s="335" t="s">
        <v>1351</v>
      </c>
    </row>
    <row r="205" spans="1:7" ht="22.5">
      <c r="A205" s="259" t="s">
        <v>1346</v>
      </c>
      <c r="B205" s="345">
        <v>1321</v>
      </c>
      <c r="C205" s="151" t="s">
        <v>1514</v>
      </c>
      <c r="D205" s="168" t="s">
        <v>1487</v>
      </c>
      <c r="E205" s="169" t="s">
        <v>1512</v>
      </c>
      <c r="F205" s="160">
        <v>60400</v>
      </c>
      <c r="G205" s="335" t="s">
        <v>1513</v>
      </c>
    </row>
    <row r="206" spans="1:7">
      <c r="A206" s="261" t="s">
        <v>1404</v>
      </c>
      <c r="B206" s="342">
        <v>1585</v>
      </c>
      <c r="C206" s="151" t="s">
        <v>1569</v>
      </c>
      <c r="D206" s="170" t="s">
        <v>1542</v>
      </c>
      <c r="E206" s="171" t="s">
        <v>1567</v>
      </c>
      <c r="F206" s="160">
        <v>129587</v>
      </c>
      <c r="G206" s="335" t="s">
        <v>1568</v>
      </c>
    </row>
    <row r="207" spans="1:7">
      <c r="A207" s="259" t="s">
        <v>1404</v>
      </c>
      <c r="B207" s="345">
        <v>1356</v>
      </c>
      <c r="C207" s="151" t="s">
        <v>1535</v>
      </c>
      <c r="D207" s="168" t="s">
        <v>1487</v>
      </c>
      <c r="E207" s="169" t="s">
        <v>1533</v>
      </c>
      <c r="F207" s="160">
        <v>60704</v>
      </c>
      <c r="G207" s="335" t="s">
        <v>1534</v>
      </c>
    </row>
  </sheetData>
  <sortState xmlns:xlrd2="http://schemas.microsoft.com/office/spreadsheetml/2017/richdata2" ref="A3:G207">
    <sortCondition ref="C3:C207"/>
  </sortState>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d6aeec-a273-44ef-8e7f-f11cc69bdd10">
      <Terms xmlns="http://schemas.microsoft.com/office/infopath/2007/PartnerControls"/>
    </lcf76f155ced4ddcb4097134ff3c332f>
    <TaxCatchAll xmlns="80725541-25b9-4f38-a7bf-c4b451f311a8" xsi:nil="true"/>
    <Contenu xmlns="20d6aeec-a273-44ef-8e7f-f11cc69bdd1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99EEC1D42FCCD4A9E8BCBA110045976" ma:contentTypeVersion="14" ma:contentTypeDescription="Crée un document." ma:contentTypeScope="" ma:versionID="802a4d188af51fd5028a9791a411ed64">
  <xsd:schema xmlns:xsd="http://www.w3.org/2001/XMLSchema" xmlns:xs="http://www.w3.org/2001/XMLSchema" xmlns:p="http://schemas.microsoft.com/office/2006/metadata/properties" xmlns:ns2="20d6aeec-a273-44ef-8e7f-f11cc69bdd10" xmlns:ns3="80725541-25b9-4f38-a7bf-c4b451f311a8" targetNamespace="http://schemas.microsoft.com/office/2006/metadata/properties" ma:root="true" ma:fieldsID="4e26b69c5cd598a5d5bc3c8526e3b9ab" ns2:_="" ns3:_="">
    <xsd:import namespace="20d6aeec-a273-44ef-8e7f-f11cc69bdd10"/>
    <xsd:import namespace="80725541-25b9-4f38-a7bf-c4b451f311a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Conten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d6aeec-a273-44ef-8e7f-f11cc69bd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a07d1bdf-77dd-407f-bbfa-832537fa95f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Contenu" ma:index="21" nillable="true" ma:displayName="Contenu" ma:format="Dropdown" ma:internalName="Contenu">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725541-25b9-4f38-a7bf-c4b451f311a8"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4" nillable="true" ma:displayName="Taxonomy Catch All Column" ma:hidden="true" ma:list="{0b16d2b0-e814-4d18-80dc-25b5096f87a3}" ma:internalName="TaxCatchAll" ma:showField="CatchAllData" ma:web="80725541-25b9-4f38-a7bf-c4b451f311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830D4A-0477-4493-9614-7A7D19D29BFE}">
  <ds:schemaRefs>
    <ds:schemaRef ds:uri="http://schemas.microsoft.com/sharepoint/v3/contenttype/forms"/>
  </ds:schemaRefs>
</ds:datastoreItem>
</file>

<file path=customXml/itemProps2.xml><?xml version="1.0" encoding="utf-8"?>
<ds:datastoreItem xmlns:ds="http://schemas.openxmlformats.org/officeDocument/2006/customXml" ds:itemID="{FD0E0677-C3F7-4864-8B71-47C1AE405ED3}">
  <ds:schemaRefs>
    <ds:schemaRef ds:uri="20d6aeec-a273-44ef-8e7f-f11cc69bdd10"/>
    <ds:schemaRef ds:uri="http://schemas.microsoft.com/office/infopath/2007/PartnerControls"/>
    <ds:schemaRef ds:uri="http://schemas.openxmlformats.org/package/2006/metadata/core-properties"/>
    <ds:schemaRef ds:uri="http://purl.org/dc/terms/"/>
    <ds:schemaRef ds:uri="http://purl.org/dc/dcmitype/"/>
    <ds:schemaRef ds:uri="http://purl.org/dc/elements/1.1/"/>
    <ds:schemaRef ds:uri="http://www.w3.org/XML/1998/namespace"/>
    <ds:schemaRef ds:uri="http://schemas.microsoft.com/office/2006/documentManagement/types"/>
    <ds:schemaRef ds:uri="80725541-25b9-4f38-a7bf-c4b451f311a8"/>
    <ds:schemaRef ds:uri="http://schemas.microsoft.com/office/2006/metadata/properties"/>
  </ds:schemaRefs>
</ds:datastoreItem>
</file>

<file path=customXml/itemProps3.xml><?xml version="1.0" encoding="utf-8"?>
<ds:datastoreItem xmlns:ds="http://schemas.openxmlformats.org/officeDocument/2006/customXml" ds:itemID="{8E676792-4C9E-4F45-9C07-02747B33A7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d6aeec-a273-44ef-8e7f-f11cc69bdd10"/>
    <ds:schemaRef ds:uri="80725541-25b9-4f38-a7bf-c4b451f311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12</vt:i4>
      </vt:variant>
    </vt:vector>
  </HeadingPairs>
  <TitlesOfParts>
    <vt:vector size="23" baseType="lpstr">
      <vt:lpstr>Notice technique</vt:lpstr>
      <vt:lpstr>Indicateurs Locali.</vt:lpstr>
      <vt:lpstr>Indicateurs Hab.Esp.</vt:lpstr>
      <vt:lpstr>Dépenses prév.</vt:lpstr>
      <vt:lpstr>Calcul</vt:lpstr>
      <vt:lpstr>Synthèse pour téléservice</vt:lpstr>
      <vt:lpstr>Liste sites et actions N2000</vt:lpstr>
      <vt:lpstr>Habitat_annexe_I</vt:lpstr>
      <vt:lpstr>Especes_DHFF_DO</vt:lpstr>
      <vt:lpstr>Oiseaux_annexe_I_FR</vt:lpstr>
      <vt:lpstr>Oiseaux_hors_annexe_I_FR</vt:lpstr>
      <vt:lpstr>'Notice technique'!_Toc158731203</vt:lpstr>
      <vt:lpstr>'Notice technique'!_Toc158731204</vt:lpstr>
      <vt:lpstr>'Notice technique'!_Toc158731205</vt:lpstr>
      <vt:lpstr>'Notice technique'!_Toc158731207</vt:lpstr>
      <vt:lpstr>'Notice technique'!_Toc158731208</vt:lpstr>
      <vt:lpstr>'Notice technique'!_Toc158731210</vt:lpstr>
      <vt:lpstr>'Notice technique'!_Toc158731212</vt:lpstr>
      <vt:lpstr>'Notice technique'!_Toc158731213</vt:lpstr>
      <vt:lpstr>'Dépenses prév.'!Zone_d_impression</vt:lpstr>
      <vt:lpstr>'Indicateurs Hab.Esp.'!Zone_d_impression</vt:lpstr>
      <vt:lpstr>'Indicateurs Locali.'!Zone_d_impression</vt:lpstr>
      <vt:lpstr>'Notice technique'!Zone_d_impression</vt:lpstr>
    </vt:vector>
  </TitlesOfParts>
  <Manager/>
  <Company>Region Normandie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TIREL-ANDRIEU Charlotte;BRANDALA Charline</dc:creator>
  <cp:keywords/>
  <dc:description/>
  <cp:lastModifiedBy>BRANDALA Charline</cp:lastModifiedBy>
  <cp:revision/>
  <cp:lastPrinted>2025-07-22T11:46:44Z</cp:lastPrinted>
  <dcterms:created xsi:type="dcterms:W3CDTF">2022-10-11T11:49:47Z</dcterms:created>
  <dcterms:modified xsi:type="dcterms:W3CDTF">2025-12-18T10:00:22Z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0x010100799EEC1D42FCCD4A9E8BCBA110045976</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2023-03-01T08:38:00Z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d3028ed6-e894-41c9-a550-5c59e7340929</vt:lpwstr>
  </property>
  <property fmtid="{D5CDD505-2E9C-101B-9397-08002B2CF9AE}" pid="9" name="MSIP_Label_defa4170-0d19-0005-0004-bc88714345d2_ActionId">
    <vt:lpwstr>59c72d4d-3993-4ee3-bcc6-56d4132fc76c</vt:lpwstr>
  </property>
  <property fmtid="{D5CDD505-2E9C-101B-9397-08002B2CF9AE}" pid="10" name="MSIP_Label_defa4170-0d19-0005-0004-bc88714345d2_ContentBits">
    <vt:lpwstr>0</vt:lpwstr>
  </property>
</Properties>
</file>