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ra.crnormandie.fr\Bureautique\DGA ECO\DARM\015-Communication_Dispositifs_Aides\01-Site internet\site internet 2026\foret\investissement\"/>
    </mc:Choice>
  </mc:AlternateContent>
  <xr:revisionPtr revIDLastSave="0" documentId="8_{D2356C4B-483C-4DB6-B102-6FD5B565CBCC}" xr6:coauthVersionLast="47" xr6:coauthVersionMax="47" xr10:uidLastSave="{00000000-0000-0000-0000-000000000000}"/>
  <bookViews>
    <workbookView xWindow="-110" yWindow="-110" windowWidth="19420" windowHeight="10300" xr2:uid="{54B97B67-8F73-4800-A305-C564AEE5AD1B}"/>
  </bookViews>
  <sheets>
    <sheet name="Dépenses" sheetId="1" r:id="rId1"/>
    <sheet name="Synthèse à copier dans l'outil" sheetId="2" r:id="rId2"/>
    <sheet name="Instruction Dépense" sheetId="9" state="hidden" r:id="rId3"/>
    <sheet name="Synthèse instr à copier" sheetId="10" state="hidden" r:id="rId4"/>
    <sheet name="ANNEXE DJ" sheetId="12" state="hidden" r:id="rId5"/>
    <sheet name="Référentiel" sheetId="6" state="hidden" r:id="rId6"/>
  </sheets>
  <definedNames>
    <definedName name="_xlnm._FilterDatabase" localSheetId="4" hidden="1">'ANNEXE DJ'!$C$89:$C$98</definedName>
    <definedName name="_xlnm._FilterDatabase" localSheetId="0" hidden="1">Dépenses!$C$83:$C$92</definedName>
    <definedName name="_xlnm._FilterDatabase" localSheetId="2" hidden="1">'Instruction Dépense'!$C$81:$C$90</definedName>
    <definedName name="_xlnm.Print_Area" localSheetId="4">'ANNEXE DJ'!$A$1:$H$153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" l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47" i="1"/>
  <c r="A3" i="9"/>
  <c r="B1" i="10" l="1"/>
  <c r="C75" i="12"/>
  <c r="C72" i="12"/>
  <c r="C6" i="12"/>
  <c r="C9" i="12"/>
  <c r="C14" i="12"/>
  <c r="C15" i="12"/>
  <c r="C16" i="12"/>
  <c r="C17" i="12"/>
  <c r="C18" i="12"/>
  <c r="C19" i="12"/>
  <c r="C20" i="12"/>
  <c r="C21" i="12"/>
  <c r="C22" i="12"/>
  <c r="C23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78" i="12"/>
  <c r="C79" i="12"/>
  <c r="C80" i="12"/>
  <c r="C81" i="12"/>
  <c r="C82" i="12"/>
  <c r="C83" i="12"/>
  <c r="C84" i="12"/>
  <c r="C85" i="12"/>
  <c r="C86" i="12"/>
  <c r="C87" i="12"/>
  <c r="C89" i="12"/>
  <c r="C90" i="12"/>
  <c r="C91" i="12"/>
  <c r="C92" i="12"/>
  <c r="C93" i="12"/>
  <c r="C94" i="12"/>
  <c r="C95" i="12"/>
  <c r="C96" i="12"/>
  <c r="C97" i="12"/>
  <c r="C98" i="12"/>
  <c r="C100" i="12"/>
  <c r="C101" i="12"/>
  <c r="C102" i="12"/>
  <c r="C103" i="12"/>
  <c r="C104" i="12"/>
  <c r="C105" i="12"/>
  <c r="C106" i="12"/>
  <c r="C107" i="12"/>
  <c r="C108" i="12"/>
  <c r="C109" i="12"/>
  <c r="C111" i="12"/>
  <c r="C112" i="12"/>
  <c r="C113" i="12"/>
  <c r="C114" i="12"/>
  <c r="C115" i="12"/>
  <c r="C116" i="12"/>
  <c r="C117" i="12"/>
  <c r="C118" i="12"/>
  <c r="C119" i="12"/>
  <c r="C120" i="12"/>
  <c r="C122" i="12"/>
  <c r="C123" i="12"/>
  <c r="C124" i="12"/>
  <c r="C125" i="12"/>
  <c r="C126" i="12"/>
  <c r="C127" i="12"/>
  <c r="C128" i="12"/>
  <c r="C129" i="12"/>
  <c r="C130" i="12"/>
  <c r="C131" i="12"/>
  <c r="C133" i="12"/>
  <c r="C134" i="12"/>
  <c r="C135" i="12"/>
  <c r="C136" i="12"/>
  <c r="C137" i="12"/>
  <c r="C138" i="12"/>
  <c r="C139" i="12"/>
  <c r="C140" i="12"/>
  <c r="C141" i="12"/>
  <c r="C142" i="12"/>
  <c r="C144" i="12"/>
  <c r="C145" i="12"/>
  <c r="C146" i="12"/>
  <c r="C147" i="12"/>
  <c r="C148" i="12"/>
  <c r="C149" i="12"/>
  <c r="C150" i="12"/>
  <c r="C151" i="12"/>
  <c r="C152" i="12"/>
  <c r="C153" i="12"/>
  <c r="E153" i="12"/>
  <c r="D153" i="12"/>
  <c r="B153" i="12"/>
  <c r="G152" i="12"/>
  <c r="E152" i="12"/>
  <c r="D152" i="12"/>
  <c r="B152" i="12"/>
  <c r="E151" i="12"/>
  <c r="D151" i="12"/>
  <c r="B151" i="12"/>
  <c r="G150" i="12"/>
  <c r="E150" i="12"/>
  <c r="D150" i="12"/>
  <c r="B150" i="12"/>
  <c r="E149" i="12"/>
  <c r="D149" i="12"/>
  <c r="B149" i="12"/>
  <c r="G148" i="12"/>
  <c r="E148" i="12"/>
  <c r="D148" i="12"/>
  <c r="B148" i="12"/>
  <c r="G147" i="12"/>
  <c r="E147" i="12"/>
  <c r="D147" i="12"/>
  <c r="B147" i="12"/>
  <c r="G146" i="12"/>
  <c r="E146" i="12"/>
  <c r="D146" i="12"/>
  <c r="B146" i="12"/>
  <c r="E145" i="12"/>
  <c r="D145" i="12"/>
  <c r="B145" i="12"/>
  <c r="G144" i="12"/>
  <c r="E144" i="12"/>
  <c r="D144" i="12"/>
  <c r="B144" i="12"/>
  <c r="E142" i="12"/>
  <c r="D142" i="12"/>
  <c r="B142" i="12"/>
  <c r="A142" i="12"/>
  <c r="G141" i="12"/>
  <c r="E141" i="12"/>
  <c r="D141" i="12"/>
  <c r="B141" i="12"/>
  <c r="A141" i="12"/>
  <c r="G140" i="12"/>
  <c r="E140" i="12"/>
  <c r="D140" i="12"/>
  <c r="B140" i="12"/>
  <c r="A140" i="12"/>
  <c r="G139" i="12"/>
  <c r="E139" i="12"/>
  <c r="D139" i="12"/>
  <c r="B139" i="12"/>
  <c r="A139" i="12"/>
  <c r="G138" i="12"/>
  <c r="E138" i="12"/>
  <c r="D138" i="12"/>
  <c r="B138" i="12"/>
  <c r="A138" i="12"/>
  <c r="G137" i="12"/>
  <c r="E137" i="12"/>
  <c r="D137" i="12"/>
  <c r="B137" i="12"/>
  <c r="A137" i="12"/>
  <c r="G136" i="12"/>
  <c r="E136" i="12"/>
  <c r="D136" i="12"/>
  <c r="B136" i="12"/>
  <c r="A136" i="12"/>
  <c r="G135" i="12"/>
  <c r="E135" i="12"/>
  <c r="D135" i="12"/>
  <c r="B135" i="12"/>
  <c r="A135" i="12"/>
  <c r="G134" i="12"/>
  <c r="E134" i="12"/>
  <c r="D134" i="12"/>
  <c r="B134" i="12"/>
  <c r="A134" i="12"/>
  <c r="E133" i="12"/>
  <c r="D133" i="12"/>
  <c r="B133" i="12"/>
  <c r="A133" i="12"/>
  <c r="E131" i="12"/>
  <c r="D131" i="12"/>
  <c r="B131" i="12"/>
  <c r="A131" i="12"/>
  <c r="G130" i="12"/>
  <c r="E130" i="12"/>
  <c r="D130" i="12"/>
  <c r="B130" i="12"/>
  <c r="A130" i="12"/>
  <c r="G129" i="12"/>
  <c r="E129" i="12"/>
  <c r="D129" i="12"/>
  <c r="B129" i="12"/>
  <c r="A129" i="12"/>
  <c r="E128" i="12"/>
  <c r="D128" i="12"/>
  <c r="B128" i="12"/>
  <c r="A128" i="12"/>
  <c r="E127" i="12"/>
  <c r="D127" i="12"/>
  <c r="B127" i="12"/>
  <c r="A127" i="12"/>
  <c r="G126" i="12"/>
  <c r="E126" i="12"/>
  <c r="D126" i="12"/>
  <c r="B126" i="12"/>
  <c r="A126" i="12"/>
  <c r="G125" i="12"/>
  <c r="E125" i="12"/>
  <c r="D125" i="12"/>
  <c r="B125" i="12"/>
  <c r="A125" i="12"/>
  <c r="E124" i="12"/>
  <c r="D124" i="12"/>
  <c r="B124" i="12"/>
  <c r="A124" i="12"/>
  <c r="E123" i="12"/>
  <c r="D123" i="12"/>
  <c r="B123" i="12"/>
  <c r="A123" i="12"/>
  <c r="G122" i="12"/>
  <c r="E122" i="12"/>
  <c r="D122" i="12"/>
  <c r="B122" i="12"/>
  <c r="A122" i="12"/>
  <c r="G120" i="12"/>
  <c r="E120" i="12"/>
  <c r="D120" i="12"/>
  <c r="B120" i="12"/>
  <c r="A120" i="12"/>
  <c r="G119" i="12"/>
  <c r="E119" i="12"/>
  <c r="D119" i="12"/>
  <c r="B119" i="12"/>
  <c r="A119" i="12"/>
  <c r="G118" i="12"/>
  <c r="E118" i="12"/>
  <c r="D118" i="12"/>
  <c r="B118" i="12"/>
  <c r="A118" i="12"/>
  <c r="G117" i="12"/>
  <c r="E117" i="12"/>
  <c r="D117" i="12"/>
  <c r="B117" i="12"/>
  <c r="A117" i="12"/>
  <c r="G116" i="12"/>
  <c r="E116" i="12"/>
  <c r="D116" i="12"/>
  <c r="B116" i="12"/>
  <c r="A116" i="12"/>
  <c r="G115" i="12"/>
  <c r="E115" i="12"/>
  <c r="D115" i="12"/>
  <c r="B115" i="12"/>
  <c r="A115" i="12"/>
  <c r="G114" i="12"/>
  <c r="E114" i="12"/>
  <c r="D114" i="12"/>
  <c r="B114" i="12"/>
  <c r="A114" i="12"/>
  <c r="G113" i="12"/>
  <c r="E113" i="12"/>
  <c r="D113" i="12"/>
  <c r="B113" i="12"/>
  <c r="A113" i="12"/>
  <c r="G112" i="12"/>
  <c r="E112" i="12"/>
  <c r="D112" i="12"/>
  <c r="B112" i="12"/>
  <c r="A112" i="12"/>
  <c r="G111" i="12"/>
  <c r="E111" i="12"/>
  <c r="D111" i="12"/>
  <c r="B111" i="12"/>
  <c r="A111" i="12"/>
  <c r="E109" i="12"/>
  <c r="D109" i="12"/>
  <c r="B109" i="12"/>
  <c r="A109" i="12"/>
  <c r="G108" i="12"/>
  <c r="E108" i="12"/>
  <c r="D108" i="12"/>
  <c r="B108" i="12"/>
  <c r="A108" i="12"/>
  <c r="G107" i="12"/>
  <c r="E107" i="12"/>
  <c r="D107" i="12"/>
  <c r="B107" i="12"/>
  <c r="A107" i="12"/>
  <c r="G106" i="12"/>
  <c r="E106" i="12"/>
  <c r="D106" i="12"/>
  <c r="B106" i="12"/>
  <c r="A106" i="12"/>
  <c r="E105" i="12"/>
  <c r="D105" i="12"/>
  <c r="B105" i="12"/>
  <c r="A105" i="12"/>
  <c r="G104" i="12"/>
  <c r="E104" i="12"/>
  <c r="D104" i="12"/>
  <c r="B104" i="12"/>
  <c r="A104" i="12"/>
  <c r="G103" i="12"/>
  <c r="E103" i="12"/>
  <c r="D103" i="12"/>
  <c r="B103" i="12"/>
  <c r="A103" i="12"/>
  <c r="G102" i="12"/>
  <c r="E102" i="12"/>
  <c r="D102" i="12"/>
  <c r="B102" i="12"/>
  <c r="A102" i="12"/>
  <c r="E101" i="12"/>
  <c r="D101" i="12"/>
  <c r="B101" i="12"/>
  <c r="A101" i="12"/>
  <c r="G100" i="12"/>
  <c r="E100" i="12"/>
  <c r="D100" i="12"/>
  <c r="B100" i="12"/>
  <c r="A100" i="12"/>
  <c r="G98" i="12"/>
  <c r="E98" i="12"/>
  <c r="D98" i="12"/>
  <c r="B98" i="12"/>
  <c r="G97" i="12"/>
  <c r="E97" i="12"/>
  <c r="D97" i="12"/>
  <c r="B97" i="12"/>
  <c r="G96" i="12"/>
  <c r="E96" i="12"/>
  <c r="D96" i="12"/>
  <c r="B96" i="12"/>
  <c r="E95" i="12"/>
  <c r="D95" i="12"/>
  <c r="B95" i="12"/>
  <c r="G94" i="12"/>
  <c r="E94" i="12"/>
  <c r="D94" i="12"/>
  <c r="B94" i="12"/>
  <c r="G93" i="12"/>
  <c r="E93" i="12"/>
  <c r="D93" i="12"/>
  <c r="B93" i="12"/>
  <c r="G92" i="12"/>
  <c r="E92" i="12"/>
  <c r="D92" i="12"/>
  <c r="B92" i="12"/>
  <c r="E91" i="12"/>
  <c r="D91" i="12"/>
  <c r="B91" i="12"/>
  <c r="G90" i="12"/>
  <c r="E90" i="12"/>
  <c r="D90" i="12"/>
  <c r="B90" i="12"/>
  <c r="G89" i="12"/>
  <c r="E89" i="12"/>
  <c r="D89" i="12"/>
  <c r="B89" i="12"/>
  <c r="E87" i="12"/>
  <c r="D87" i="12"/>
  <c r="B87" i="12"/>
  <c r="G86" i="12"/>
  <c r="E86" i="12"/>
  <c r="D86" i="12"/>
  <c r="B86" i="12"/>
  <c r="G85" i="12"/>
  <c r="E85" i="12"/>
  <c r="D85" i="12"/>
  <c r="B85" i="12"/>
  <c r="G84" i="12"/>
  <c r="E84" i="12"/>
  <c r="D84" i="12"/>
  <c r="B84" i="12"/>
  <c r="G83" i="12"/>
  <c r="E83" i="12"/>
  <c r="D83" i="12"/>
  <c r="B83" i="12"/>
  <c r="G82" i="12"/>
  <c r="E82" i="12"/>
  <c r="D82" i="12"/>
  <c r="B82" i="12"/>
  <c r="G81" i="12"/>
  <c r="E81" i="12"/>
  <c r="D81" i="12"/>
  <c r="B81" i="12"/>
  <c r="G80" i="12"/>
  <c r="E80" i="12"/>
  <c r="D80" i="12"/>
  <c r="B80" i="12"/>
  <c r="E79" i="12"/>
  <c r="D79" i="12"/>
  <c r="B79" i="12"/>
  <c r="E78" i="12"/>
  <c r="D78" i="12"/>
  <c r="B78" i="12"/>
  <c r="B65" i="12"/>
  <c r="A65" i="12"/>
  <c r="B64" i="12"/>
  <c r="A64" i="12"/>
  <c r="B63" i="12"/>
  <c r="A63" i="12"/>
  <c r="B62" i="12"/>
  <c r="A62" i="12"/>
  <c r="B61" i="12"/>
  <c r="A61" i="12"/>
  <c r="B60" i="12"/>
  <c r="A60" i="12"/>
  <c r="B59" i="12"/>
  <c r="A59" i="12"/>
  <c r="B58" i="12"/>
  <c r="A58" i="12"/>
  <c r="B57" i="12"/>
  <c r="A57" i="12"/>
  <c r="B56" i="12"/>
  <c r="A56" i="12"/>
  <c r="B55" i="12"/>
  <c r="A55" i="12"/>
  <c r="B54" i="12"/>
  <c r="A54" i="12"/>
  <c r="B53" i="12"/>
  <c r="A53" i="12"/>
  <c r="B52" i="12"/>
  <c r="A52" i="12"/>
  <c r="B51" i="12"/>
  <c r="A51" i="12"/>
  <c r="B50" i="12"/>
  <c r="A50" i="12"/>
  <c r="B49" i="12"/>
  <c r="A49" i="12"/>
  <c r="B48" i="12"/>
  <c r="A48" i="12"/>
  <c r="B47" i="12"/>
  <c r="A47" i="12"/>
  <c r="B46" i="12"/>
  <c r="A46" i="12"/>
  <c r="B44" i="12"/>
  <c r="A44" i="12"/>
  <c r="B43" i="12"/>
  <c r="A43" i="12"/>
  <c r="B42" i="12"/>
  <c r="A42" i="12"/>
  <c r="B41" i="12"/>
  <c r="A41" i="12"/>
  <c r="B40" i="12"/>
  <c r="A40" i="12"/>
  <c r="B39" i="12"/>
  <c r="A39" i="12"/>
  <c r="B38" i="12"/>
  <c r="A38" i="12"/>
  <c r="B37" i="12"/>
  <c r="A37" i="12"/>
  <c r="B36" i="12"/>
  <c r="A36" i="12"/>
  <c r="B35" i="12"/>
  <c r="A35" i="12"/>
  <c r="B34" i="12"/>
  <c r="A34" i="12"/>
  <c r="B33" i="12"/>
  <c r="A33" i="12"/>
  <c r="B32" i="12"/>
  <c r="A32" i="12"/>
  <c r="B31" i="12"/>
  <c r="A31" i="12"/>
  <c r="B30" i="12"/>
  <c r="A30" i="12"/>
  <c r="B29" i="12"/>
  <c r="A29" i="12"/>
  <c r="B28" i="12"/>
  <c r="A28" i="12"/>
  <c r="B27" i="12"/>
  <c r="A27" i="12"/>
  <c r="B26" i="12"/>
  <c r="A26" i="12"/>
  <c r="B25" i="12"/>
  <c r="A25" i="12"/>
  <c r="B23" i="12"/>
  <c r="B22" i="12"/>
  <c r="B21" i="12"/>
  <c r="B20" i="12"/>
  <c r="B19" i="12"/>
  <c r="B18" i="12"/>
  <c r="B17" i="12"/>
  <c r="B16" i="12"/>
  <c r="B15" i="12"/>
  <c r="B14" i="12"/>
  <c r="C16" i="10"/>
  <c r="C15" i="10"/>
  <c r="C14" i="10"/>
  <c r="B13" i="10"/>
  <c r="C13" i="10" s="1"/>
  <c r="G78" i="12" l="1"/>
  <c r="G133" i="12"/>
  <c r="G142" i="12"/>
  <c r="G95" i="12"/>
  <c r="G87" i="12"/>
  <c r="G79" i="12"/>
  <c r="G91" i="12"/>
  <c r="G149" i="12"/>
  <c r="G101" i="12"/>
  <c r="G105" i="12"/>
  <c r="G109" i="12"/>
  <c r="G124" i="12"/>
  <c r="G128" i="12"/>
  <c r="G151" i="12"/>
  <c r="G123" i="12"/>
  <c r="G127" i="12"/>
  <c r="G131" i="12"/>
  <c r="G145" i="12"/>
  <c r="G153" i="12"/>
  <c r="R80" i="9"/>
  <c r="R91" i="9"/>
  <c r="R102" i="9"/>
  <c r="R113" i="9"/>
  <c r="R124" i="9"/>
  <c r="R135" i="9"/>
  <c r="A1" i="10" l="1"/>
  <c r="J125" i="9" l="1"/>
  <c r="J145" i="9"/>
  <c r="F153" i="12" s="1"/>
  <c r="J139" i="9"/>
  <c r="J138" i="9"/>
  <c r="J137" i="9"/>
  <c r="J119" i="9"/>
  <c r="J118" i="9"/>
  <c r="J117" i="9"/>
  <c r="J109" i="9"/>
  <c r="J108" i="9"/>
  <c r="J107" i="9"/>
  <c r="J88" i="9"/>
  <c r="J87" i="9"/>
  <c r="J86" i="9"/>
  <c r="J78" i="9"/>
  <c r="J77" i="9"/>
  <c r="J76" i="9"/>
  <c r="K75" i="9"/>
  <c r="N75" i="9" s="1"/>
  <c r="K76" i="9"/>
  <c r="N76" i="9" s="1"/>
  <c r="K77" i="9"/>
  <c r="N77" i="9" s="1"/>
  <c r="K85" i="9"/>
  <c r="N85" i="9" s="1"/>
  <c r="K86" i="9"/>
  <c r="N86" i="9" s="1"/>
  <c r="K87" i="9"/>
  <c r="N87" i="9" s="1"/>
  <c r="K95" i="9"/>
  <c r="N95" i="9" s="1"/>
  <c r="K96" i="9"/>
  <c r="N96" i="9" s="1"/>
  <c r="K97" i="9"/>
  <c r="N97" i="9" s="1"/>
  <c r="K115" i="9"/>
  <c r="N115" i="9" s="1"/>
  <c r="K116" i="9"/>
  <c r="N116" i="9" s="1"/>
  <c r="K123" i="9"/>
  <c r="N123" i="9" s="1"/>
  <c r="K127" i="9"/>
  <c r="N127" i="9" s="1"/>
  <c r="K128" i="9"/>
  <c r="N128" i="9" s="1"/>
  <c r="K134" i="9"/>
  <c r="N134" i="9" s="1"/>
  <c r="H142" i="12" s="1"/>
  <c r="K137" i="9"/>
  <c r="N137" i="9" s="1"/>
  <c r="K138" i="9"/>
  <c r="N138" i="9" s="1"/>
  <c r="K143" i="9"/>
  <c r="N143" i="9" s="1"/>
  <c r="K144" i="9"/>
  <c r="N144" i="9" s="1"/>
  <c r="K145" i="9"/>
  <c r="N145" i="9" s="1"/>
  <c r="C10" i="9"/>
  <c r="C7" i="9"/>
  <c r="B137" i="9"/>
  <c r="C137" i="9"/>
  <c r="D137" i="9"/>
  <c r="E137" i="9"/>
  <c r="F137" i="9"/>
  <c r="G137" i="9"/>
  <c r="H137" i="9"/>
  <c r="I137" i="9"/>
  <c r="B138" i="9"/>
  <c r="C138" i="9"/>
  <c r="D138" i="9"/>
  <c r="E138" i="9"/>
  <c r="F138" i="9"/>
  <c r="G138" i="9"/>
  <c r="H138" i="9"/>
  <c r="I138" i="9"/>
  <c r="B139" i="9"/>
  <c r="C139" i="9"/>
  <c r="D139" i="9"/>
  <c r="E139" i="9"/>
  <c r="F139" i="9"/>
  <c r="G139" i="9"/>
  <c r="H139" i="9"/>
  <c r="K139" i="9" s="1"/>
  <c r="N139" i="9" s="1"/>
  <c r="I139" i="9"/>
  <c r="B140" i="9"/>
  <c r="C140" i="9"/>
  <c r="J140" i="9" s="1"/>
  <c r="D140" i="9"/>
  <c r="E140" i="9"/>
  <c r="F140" i="9"/>
  <c r="G140" i="9"/>
  <c r="H140" i="9"/>
  <c r="K140" i="9" s="1"/>
  <c r="N140" i="9" s="1"/>
  <c r="I140" i="9"/>
  <c r="B141" i="9"/>
  <c r="C141" i="9"/>
  <c r="J141" i="9" s="1"/>
  <c r="D141" i="9"/>
  <c r="E141" i="9"/>
  <c r="F141" i="9"/>
  <c r="G141" i="9"/>
  <c r="H141" i="9"/>
  <c r="K141" i="9" s="1"/>
  <c r="N141" i="9" s="1"/>
  <c r="I141" i="9"/>
  <c r="B142" i="9"/>
  <c r="C142" i="9"/>
  <c r="J142" i="9" s="1"/>
  <c r="D142" i="9"/>
  <c r="E142" i="9"/>
  <c r="F142" i="9"/>
  <c r="G142" i="9"/>
  <c r="H142" i="9"/>
  <c r="K142" i="9" s="1"/>
  <c r="N142" i="9" s="1"/>
  <c r="I142" i="9"/>
  <c r="B143" i="9"/>
  <c r="C143" i="9"/>
  <c r="J143" i="9" s="1"/>
  <c r="D143" i="9"/>
  <c r="E143" i="9"/>
  <c r="F143" i="9"/>
  <c r="G143" i="9"/>
  <c r="H143" i="9"/>
  <c r="I143" i="9"/>
  <c r="B144" i="9"/>
  <c r="C144" i="9"/>
  <c r="J144" i="9" s="1"/>
  <c r="D144" i="9"/>
  <c r="E144" i="9"/>
  <c r="F144" i="9"/>
  <c r="G144" i="9"/>
  <c r="H144" i="9"/>
  <c r="I144" i="9"/>
  <c r="B145" i="9"/>
  <c r="C145" i="9"/>
  <c r="D145" i="9"/>
  <c r="E145" i="9"/>
  <c r="F145" i="9"/>
  <c r="G145" i="9"/>
  <c r="H145" i="9"/>
  <c r="I145" i="9"/>
  <c r="C136" i="9"/>
  <c r="J136" i="9" s="1"/>
  <c r="D136" i="9"/>
  <c r="E136" i="9"/>
  <c r="F136" i="9"/>
  <c r="G136" i="9"/>
  <c r="H136" i="9"/>
  <c r="K136" i="9" s="1"/>
  <c r="N136" i="9" s="1"/>
  <c r="I136" i="9"/>
  <c r="B136" i="9"/>
  <c r="A126" i="9"/>
  <c r="B126" i="9"/>
  <c r="C126" i="9"/>
  <c r="J126" i="9" s="1"/>
  <c r="D126" i="9"/>
  <c r="E126" i="9"/>
  <c r="F126" i="9"/>
  <c r="G126" i="9"/>
  <c r="H126" i="9"/>
  <c r="K126" i="9" s="1"/>
  <c r="N126" i="9" s="1"/>
  <c r="H134" i="12" s="1"/>
  <c r="I126" i="9"/>
  <c r="A127" i="9"/>
  <c r="B127" i="9"/>
  <c r="C127" i="9"/>
  <c r="J127" i="9" s="1"/>
  <c r="D127" i="9"/>
  <c r="E127" i="9"/>
  <c r="F127" i="9"/>
  <c r="G127" i="9"/>
  <c r="H127" i="9"/>
  <c r="I127" i="9"/>
  <c r="A128" i="9"/>
  <c r="B128" i="9"/>
  <c r="C128" i="9"/>
  <c r="J128" i="9" s="1"/>
  <c r="D128" i="9"/>
  <c r="E128" i="9"/>
  <c r="F128" i="9"/>
  <c r="G128" i="9"/>
  <c r="H128" i="9"/>
  <c r="I128" i="9"/>
  <c r="A129" i="9"/>
  <c r="B129" i="9"/>
  <c r="C129" i="9"/>
  <c r="J129" i="9" s="1"/>
  <c r="D129" i="9"/>
  <c r="E129" i="9"/>
  <c r="F129" i="9"/>
  <c r="G129" i="9"/>
  <c r="H129" i="9"/>
  <c r="K129" i="9" s="1"/>
  <c r="N129" i="9" s="1"/>
  <c r="I129" i="9"/>
  <c r="A130" i="9"/>
  <c r="B130" i="9"/>
  <c r="C130" i="9"/>
  <c r="J130" i="9" s="1"/>
  <c r="D130" i="9"/>
  <c r="E130" i="9"/>
  <c r="F130" i="9"/>
  <c r="G130" i="9"/>
  <c r="H130" i="9"/>
  <c r="K130" i="9" s="1"/>
  <c r="N130" i="9" s="1"/>
  <c r="I130" i="9"/>
  <c r="A131" i="9"/>
  <c r="B131" i="9"/>
  <c r="C131" i="9"/>
  <c r="J131" i="9" s="1"/>
  <c r="D131" i="9"/>
  <c r="E131" i="9"/>
  <c r="F131" i="9"/>
  <c r="G131" i="9"/>
  <c r="H131" i="9"/>
  <c r="K131" i="9" s="1"/>
  <c r="N131" i="9" s="1"/>
  <c r="I131" i="9"/>
  <c r="A132" i="9"/>
  <c r="B132" i="9"/>
  <c r="C132" i="9"/>
  <c r="J132" i="9" s="1"/>
  <c r="D132" i="9"/>
  <c r="E132" i="9"/>
  <c r="F132" i="9"/>
  <c r="G132" i="9"/>
  <c r="H132" i="9"/>
  <c r="K132" i="9" s="1"/>
  <c r="N132" i="9" s="1"/>
  <c r="H140" i="12" s="1"/>
  <c r="I132" i="9"/>
  <c r="A133" i="9"/>
  <c r="B133" i="9"/>
  <c r="C133" i="9"/>
  <c r="J133" i="9" s="1"/>
  <c r="D133" i="9"/>
  <c r="E133" i="9"/>
  <c r="F133" i="9"/>
  <c r="G133" i="9"/>
  <c r="H133" i="9"/>
  <c r="K133" i="9" s="1"/>
  <c r="N133" i="9" s="1"/>
  <c r="I133" i="9"/>
  <c r="A134" i="9"/>
  <c r="B134" i="9"/>
  <c r="C134" i="9"/>
  <c r="J134" i="9" s="1"/>
  <c r="F142" i="12" s="1"/>
  <c r="D134" i="9"/>
  <c r="E134" i="9"/>
  <c r="F134" i="9"/>
  <c r="G134" i="9"/>
  <c r="H134" i="9"/>
  <c r="I134" i="9"/>
  <c r="B125" i="9"/>
  <c r="C125" i="9"/>
  <c r="D125" i="9"/>
  <c r="E125" i="9"/>
  <c r="F125" i="9"/>
  <c r="G125" i="9"/>
  <c r="H125" i="9"/>
  <c r="K125" i="9" s="1"/>
  <c r="N125" i="9" s="1"/>
  <c r="H133" i="12" s="1"/>
  <c r="I125" i="9"/>
  <c r="A125" i="9"/>
  <c r="A115" i="9"/>
  <c r="B115" i="9"/>
  <c r="C115" i="9"/>
  <c r="J115" i="9" s="1"/>
  <c r="D115" i="9"/>
  <c r="E115" i="9"/>
  <c r="F115" i="9"/>
  <c r="G115" i="9"/>
  <c r="H115" i="9"/>
  <c r="I115" i="9"/>
  <c r="A116" i="9"/>
  <c r="B116" i="9"/>
  <c r="C116" i="9"/>
  <c r="J116" i="9" s="1"/>
  <c r="D116" i="9"/>
  <c r="E116" i="9"/>
  <c r="F116" i="9"/>
  <c r="G116" i="9"/>
  <c r="H116" i="9"/>
  <c r="I116" i="9"/>
  <c r="A117" i="9"/>
  <c r="B117" i="9"/>
  <c r="C117" i="9"/>
  <c r="D117" i="9"/>
  <c r="E117" i="9"/>
  <c r="F117" i="9"/>
  <c r="G117" i="9"/>
  <c r="H117" i="9"/>
  <c r="K117" i="9" s="1"/>
  <c r="N117" i="9" s="1"/>
  <c r="I117" i="9"/>
  <c r="A118" i="9"/>
  <c r="B118" i="9"/>
  <c r="C118" i="9"/>
  <c r="D118" i="9"/>
  <c r="E118" i="9"/>
  <c r="F118" i="9"/>
  <c r="G118" i="9"/>
  <c r="H118" i="9"/>
  <c r="K118" i="9" s="1"/>
  <c r="N118" i="9" s="1"/>
  <c r="I118" i="9"/>
  <c r="A119" i="9"/>
  <c r="B119" i="9"/>
  <c r="C119" i="9"/>
  <c r="D119" i="9"/>
  <c r="E119" i="9"/>
  <c r="F119" i="9"/>
  <c r="G119" i="9"/>
  <c r="H119" i="9"/>
  <c r="K119" i="9" s="1"/>
  <c r="N119" i="9" s="1"/>
  <c r="I119" i="9"/>
  <c r="A120" i="9"/>
  <c r="B120" i="9"/>
  <c r="C120" i="9"/>
  <c r="J120" i="9" s="1"/>
  <c r="D120" i="9"/>
  <c r="E120" i="9"/>
  <c r="F120" i="9"/>
  <c r="G120" i="9"/>
  <c r="H120" i="9"/>
  <c r="K120" i="9" s="1"/>
  <c r="N120" i="9" s="1"/>
  <c r="I120" i="9"/>
  <c r="A121" i="9"/>
  <c r="B121" i="9"/>
  <c r="C121" i="9"/>
  <c r="J121" i="9" s="1"/>
  <c r="D121" i="9"/>
  <c r="E121" i="9"/>
  <c r="F121" i="9"/>
  <c r="G121" i="9"/>
  <c r="H121" i="9"/>
  <c r="K121" i="9" s="1"/>
  <c r="N121" i="9" s="1"/>
  <c r="I121" i="9"/>
  <c r="A122" i="9"/>
  <c r="B122" i="9"/>
  <c r="C122" i="9"/>
  <c r="J122" i="9" s="1"/>
  <c r="D122" i="9"/>
  <c r="E122" i="9"/>
  <c r="F122" i="9"/>
  <c r="G122" i="9"/>
  <c r="H122" i="9"/>
  <c r="K122" i="9" s="1"/>
  <c r="N122" i="9" s="1"/>
  <c r="I122" i="9"/>
  <c r="A123" i="9"/>
  <c r="B123" i="9"/>
  <c r="C123" i="9"/>
  <c r="J123" i="9" s="1"/>
  <c r="F131" i="12" s="1"/>
  <c r="D123" i="9"/>
  <c r="E123" i="9"/>
  <c r="F123" i="9"/>
  <c r="G123" i="9"/>
  <c r="H123" i="9"/>
  <c r="I123" i="9"/>
  <c r="B114" i="9"/>
  <c r="C114" i="9"/>
  <c r="J114" i="9" s="1"/>
  <c r="D114" i="9"/>
  <c r="E114" i="9"/>
  <c r="F114" i="9"/>
  <c r="G114" i="9"/>
  <c r="H114" i="9"/>
  <c r="K114" i="9" s="1"/>
  <c r="I114" i="9"/>
  <c r="A114" i="9"/>
  <c r="A105" i="9"/>
  <c r="B105" i="9"/>
  <c r="C105" i="9"/>
  <c r="J105" i="9" s="1"/>
  <c r="D105" i="9"/>
  <c r="E105" i="9"/>
  <c r="F105" i="9"/>
  <c r="G105" i="9"/>
  <c r="H105" i="9"/>
  <c r="K105" i="9" s="1"/>
  <c r="N105" i="9" s="1"/>
  <c r="I105" i="9"/>
  <c r="A106" i="9"/>
  <c r="B106" i="9"/>
  <c r="C106" i="9"/>
  <c r="J106" i="9" s="1"/>
  <c r="D106" i="9"/>
  <c r="E106" i="9"/>
  <c r="F106" i="9"/>
  <c r="G106" i="9"/>
  <c r="H106" i="9"/>
  <c r="K106" i="9" s="1"/>
  <c r="N106" i="9" s="1"/>
  <c r="I106" i="9"/>
  <c r="A107" i="9"/>
  <c r="B107" i="9"/>
  <c r="C107" i="9"/>
  <c r="D107" i="9"/>
  <c r="E107" i="9"/>
  <c r="F107" i="9"/>
  <c r="G107" i="9"/>
  <c r="H107" i="9"/>
  <c r="I107" i="9"/>
  <c r="A108" i="9"/>
  <c r="B108" i="9"/>
  <c r="C108" i="9"/>
  <c r="D108" i="9"/>
  <c r="E108" i="9"/>
  <c r="F108" i="9"/>
  <c r="G108" i="9"/>
  <c r="H108" i="9"/>
  <c r="K108" i="9" s="1"/>
  <c r="N108" i="9" s="1"/>
  <c r="I108" i="9"/>
  <c r="A109" i="9"/>
  <c r="B109" i="9"/>
  <c r="C109" i="9"/>
  <c r="D109" i="9"/>
  <c r="E109" i="9"/>
  <c r="F109" i="9"/>
  <c r="G109" i="9"/>
  <c r="H109" i="9"/>
  <c r="K109" i="9" s="1"/>
  <c r="N109" i="9" s="1"/>
  <c r="I109" i="9"/>
  <c r="A110" i="9"/>
  <c r="B110" i="9"/>
  <c r="C110" i="9"/>
  <c r="J110" i="9" s="1"/>
  <c r="D110" i="9"/>
  <c r="E110" i="9"/>
  <c r="F110" i="9"/>
  <c r="G110" i="9"/>
  <c r="H110" i="9"/>
  <c r="K110" i="9" s="1"/>
  <c r="N110" i="9" s="1"/>
  <c r="I110" i="9"/>
  <c r="A111" i="9"/>
  <c r="B111" i="9"/>
  <c r="C111" i="9"/>
  <c r="J111" i="9" s="1"/>
  <c r="D111" i="9"/>
  <c r="E111" i="9"/>
  <c r="F111" i="9"/>
  <c r="G111" i="9"/>
  <c r="H111" i="9"/>
  <c r="K111" i="9" s="1"/>
  <c r="N111" i="9" s="1"/>
  <c r="I111" i="9"/>
  <c r="A112" i="9"/>
  <c r="B112" i="9"/>
  <c r="C112" i="9"/>
  <c r="J112" i="9" s="1"/>
  <c r="F120" i="12" s="1"/>
  <c r="D112" i="9"/>
  <c r="E112" i="9"/>
  <c r="F112" i="9"/>
  <c r="G112" i="9"/>
  <c r="H112" i="9"/>
  <c r="K112" i="9" s="1"/>
  <c r="N112" i="9" s="1"/>
  <c r="I112" i="9"/>
  <c r="A104" i="9"/>
  <c r="B104" i="9"/>
  <c r="C104" i="9"/>
  <c r="J104" i="9" s="1"/>
  <c r="D104" i="9"/>
  <c r="E104" i="9"/>
  <c r="F104" i="9"/>
  <c r="G104" i="9"/>
  <c r="H104" i="9"/>
  <c r="K104" i="9" s="1"/>
  <c r="N104" i="9" s="1"/>
  <c r="H112" i="12" s="1"/>
  <c r="I104" i="9"/>
  <c r="B103" i="9"/>
  <c r="C103" i="9"/>
  <c r="J103" i="9" s="1"/>
  <c r="D103" i="9"/>
  <c r="E103" i="9"/>
  <c r="F103" i="9"/>
  <c r="G103" i="9"/>
  <c r="H103" i="9"/>
  <c r="K103" i="9" s="1"/>
  <c r="N103" i="9" s="1"/>
  <c r="I103" i="9"/>
  <c r="A103" i="9"/>
  <c r="A93" i="9"/>
  <c r="B93" i="9"/>
  <c r="C93" i="9"/>
  <c r="J93" i="9" s="1"/>
  <c r="D93" i="9"/>
  <c r="E93" i="9"/>
  <c r="F93" i="9"/>
  <c r="G93" i="9"/>
  <c r="H93" i="9"/>
  <c r="K93" i="9" s="1"/>
  <c r="N93" i="9" s="1"/>
  <c r="I93" i="9"/>
  <c r="A94" i="9"/>
  <c r="B94" i="9"/>
  <c r="C94" i="9"/>
  <c r="J94" i="9" s="1"/>
  <c r="D94" i="9"/>
  <c r="E94" i="9"/>
  <c r="F94" i="9"/>
  <c r="G94" i="9"/>
  <c r="H94" i="9"/>
  <c r="K94" i="9" s="1"/>
  <c r="N94" i="9" s="1"/>
  <c r="I94" i="9"/>
  <c r="A95" i="9"/>
  <c r="B95" i="9"/>
  <c r="C95" i="9"/>
  <c r="J95" i="9" s="1"/>
  <c r="D95" i="9"/>
  <c r="E95" i="9"/>
  <c r="F95" i="9"/>
  <c r="G95" i="9"/>
  <c r="H95" i="9"/>
  <c r="I95" i="9"/>
  <c r="A96" i="9"/>
  <c r="B96" i="9"/>
  <c r="C96" i="9"/>
  <c r="J96" i="9" s="1"/>
  <c r="D96" i="9"/>
  <c r="E96" i="9"/>
  <c r="F96" i="9"/>
  <c r="G96" i="9"/>
  <c r="H96" i="9"/>
  <c r="I96" i="9"/>
  <c r="A97" i="9"/>
  <c r="B97" i="9"/>
  <c r="C97" i="9"/>
  <c r="J97" i="9" s="1"/>
  <c r="D97" i="9"/>
  <c r="E97" i="9"/>
  <c r="F97" i="9"/>
  <c r="G97" i="9"/>
  <c r="H97" i="9"/>
  <c r="I97" i="9"/>
  <c r="A98" i="9"/>
  <c r="B98" i="9"/>
  <c r="C98" i="9"/>
  <c r="J98" i="9" s="1"/>
  <c r="D98" i="9"/>
  <c r="E98" i="9"/>
  <c r="F98" i="9"/>
  <c r="G98" i="9"/>
  <c r="H98" i="9"/>
  <c r="K98" i="9" s="1"/>
  <c r="N98" i="9" s="1"/>
  <c r="I98" i="9"/>
  <c r="A99" i="9"/>
  <c r="B99" i="9"/>
  <c r="C99" i="9"/>
  <c r="J99" i="9" s="1"/>
  <c r="D99" i="9"/>
  <c r="E99" i="9"/>
  <c r="F99" i="9"/>
  <c r="G99" i="9"/>
  <c r="H99" i="9"/>
  <c r="K99" i="9" s="1"/>
  <c r="N99" i="9" s="1"/>
  <c r="I99" i="9"/>
  <c r="A100" i="9"/>
  <c r="B100" i="9"/>
  <c r="C100" i="9"/>
  <c r="J100" i="9" s="1"/>
  <c r="D100" i="9"/>
  <c r="E100" i="9"/>
  <c r="F100" i="9"/>
  <c r="G100" i="9"/>
  <c r="H100" i="9"/>
  <c r="K100" i="9" s="1"/>
  <c r="N100" i="9" s="1"/>
  <c r="I100" i="9"/>
  <c r="A101" i="9"/>
  <c r="B101" i="9"/>
  <c r="C101" i="9"/>
  <c r="J101" i="9" s="1"/>
  <c r="F109" i="12" s="1"/>
  <c r="D101" i="9"/>
  <c r="E101" i="9"/>
  <c r="F101" i="9"/>
  <c r="G101" i="9"/>
  <c r="H101" i="9"/>
  <c r="K101" i="9" s="1"/>
  <c r="N101" i="9" s="1"/>
  <c r="I101" i="9"/>
  <c r="B92" i="9"/>
  <c r="C92" i="9"/>
  <c r="J92" i="9" s="1"/>
  <c r="D92" i="9"/>
  <c r="E92" i="9"/>
  <c r="F92" i="9"/>
  <c r="G92" i="9"/>
  <c r="H92" i="9"/>
  <c r="K92" i="9" s="1"/>
  <c r="N92" i="9" s="1"/>
  <c r="H100" i="12" s="1"/>
  <c r="I92" i="9"/>
  <c r="A92" i="9"/>
  <c r="B82" i="9"/>
  <c r="C82" i="9"/>
  <c r="J82" i="9" s="1"/>
  <c r="D82" i="9"/>
  <c r="E82" i="9"/>
  <c r="F82" i="9"/>
  <c r="G82" i="9"/>
  <c r="H82" i="9"/>
  <c r="K82" i="9" s="1"/>
  <c r="N82" i="9" s="1"/>
  <c r="I82" i="9"/>
  <c r="B83" i="9"/>
  <c r="C83" i="9"/>
  <c r="J83" i="9" s="1"/>
  <c r="D83" i="9"/>
  <c r="E83" i="9"/>
  <c r="F83" i="9"/>
  <c r="G83" i="9"/>
  <c r="H83" i="9"/>
  <c r="I83" i="9"/>
  <c r="B84" i="9"/>
  <c r="C84" i="9"/>
  <c r="J84" i="9" s="1"/>
  <c r="D84" i="9"/>
  <c r="E84" i="9"/>
  <c r="F84" i="9"/>
  <c r="G84" i="9"/>
  <c r="H84" i="9"/>
  <c r="K84" i="9" s="1"/>
  <c r="N84" i="9" s="1"/>
  <c r="I84" i="9"/>
  <c r="B85" i="9"/>
  <c r="C85" i="9"/>
  <c r="J85" i="9" s="1"/>
  <c r="D85" i="9"/>
  <c r="E85" i="9"/>
  <c r="F85" i="9"/>
  <c r="G85" i="9"/>
  <c r="H85" i="9"/>
  <c r="I85" i="9"/>
  <c r="B86" i="9"/>
  <c r="C86" i="9"/>
  <c r="D86" i="9"/>
  <c r="E86" i="9"/>
  <c r="F86" i="9"/>
  <c r="G86" i="9"/>
  <c r="H86" i="9"/>
  <c r="I86" i="9"/>
  <c r="B87" i="9"/>
  <c r="C87" i="9"/>
  <c r="D87" i="9"/>
  <c r="E87" i="9"/>
  <c r="F87" i="9"/>
  <c r="G87" i="9"/>
  <c r="H87" i="9"/>
  <c r="I87" i="9"/>
  <c r="B88" i="9"/>
  <c r="C88" i="9"/>
  <c r="D88" i="9"/>
  <c r="E88" i="9"/>
  <c r="F88" i="9"/>
  <c r="G88" i="9"/>
  <c r="H88" i="9"/>
  <c r="K88" i="9" s="1"/>
  <c r="N88" i="9" s="1"/>
  <c r="I88" i="9"/>
  <c r="B89" i="9"/>
  <c r="C89" i="9"/>
  <c r="J89" i="9" s="1"/>
  <c r="D89" i="9"/>
  <c r="E89" i="9"/>
  <c r="F89" i="9"/>
  <c r="G89" i="9"/>
  <c r="H89" i="9"/>
  <c r="K89" i="9" s="1"/>
  <c r="N89" i="9" s="1"/>
  <c r="H97" i="12" s="1"/>
  <c r="I89" i="9"/>
  <c r="B90" i="9"/>
  <c r="C90" i="9"/>
  <c r="J90" i="9" s="1"/>
  <c r="F98" i="12" s="1"/>
  <c r="D90" i="9"/>
  <c r="E90" i="9"/>
  <c r="F90" i="9"/>
  <c r="G90" i="9"/>
  <c r="H90" i="9"/>
  <c r="K90" i="9" s="1"/>
  <c r="N90" i="9" s="1"/>
  <c r="I90" i="9"/>
  <c r="C81" i="9"/>
  <c r="J81" i="9" s="1"/>
  <c r="D81" i="9"/>
  <c r="E81" i="9"/>
  <c r="F81" i="9"/>
  <c r="G81" i="9"/>
  <c r="H81" i="9"/>
  <c r="K81" i="9" s="1"/>
  <c r="N81" i="9" s="1"/>
  <c r="H89" i="12" s="1"/>
  <c r="I81" i="9"/>
  <c r="B81" i="9"/>
  <c r="B71" i="9"/>
  <c r="C71" i="9"/>
  <c r="J71" i="9" s="1"/>
  <c r="D71" i="9"/>
  <c r="E71" i="9"/>
  <c r="F71" i="9"/>
  <c r="G71" i="9"/>
  <c r="H71" i="9"/>
  <c r="I71" i="9"/>
  <c r="B72" i="9"/>
  <c r="C72" i="9"/>
  <c r="J72" i="9" s="1"/>
  <c r="D72" i="9"/>
  <c r="E72" i="9"/>
  <c r="F72" i="9"/>
  <c r="G72" i="9"/>
  <c r="H72" i="9"/>
  <c r="K72" i="9" s="1"/>
  <c r="N72" i="9" s="1"/>
  <c r="H80" i="12" s="1"/>
  <c r="I72" i="9"/>
  <c r="B73" i="9"/>
  <c r="C73" i="9"/>
  <c r="J73" i="9" s="1"/>
  <c r="D73" i="9"/>
  <c r="E73" i="9"/>
  <c r="F73" i="9"/>
  <c r="G73" i="9"/>
  <c r="H73" i="9"/>
  <c r="I73" i="9"/>
  <c r="B74" i="9"/>
  <c r="C74" i="9"/>
  <c r="J74" i="9" s="1"/>
  <c r="D74" i="9"/>
  <c r="E74" i="9"/>
  <c r="F74" i="9"/>
  <c r="G74" i="9"/>
  <c r="H74" i="9"/>
  <c r="K74" i="9" s="1"/>
  <c r="N74" i="9" s="1"/>
  <c r="I74" i="9"/>
  <c r="B75" i="9"/>
  <c r="C75" i="9"/>
  <c r="J75" i="9" s="1"/>
  <c r="D75" i="9"/>
  <c r="E75" i="9"/>
  <c r="F75" i="9"/>
  <c r="G75" i="9"/>
  <c r="H75" i="9"/>
  <c r="I75" i="9"/>
  <c r="B76" i="9"/>
  <c r="C76" i="9"/>
  <c r="D76" i="9"/>
  <c r="E76" i="9"/>
  <c r="F76" i="9"/>
  <c r="G76" i="9"/>
  <c r="H76" i="9"/>
  <c r="I76" i="9"/>
  <c r="B77" i="9"/>
  <c r="C77" i="9"/>
  <c r="D77" i="9"/>
  <c r="E77" i="9"/>
  <c r="F77" i="9"/>
  <c r="G77" i="9"/>
  <c r="H77" i="9"/>
  <c r="I77" i="9"/>
  <c r="B78" i="9"/>
  <c r="C78" i="9"/>
  <c r="D78" i="9"/>
  <c r="E78" i="9"/>
  <c r="F78" i="9"/>
  <c r="G78" i="9"/>
  <c r="H78" i="9"/>
  <c r="K78" i="9" s="1"/>
  <c r="N78" i="9" s="1"/>
  <c r="I78" i="9"/>
  <c r="B79" i="9"/>
  <c r="C79" i="9"/>
  <c r="J79" i="9" s="1"/>
  <c r="F87" i="12" s="1"/>
  <c r="D79" i="9"/>
  <c r="E79" i="9"/>
  <c r="F79" i="9"/>
  <c r="G79" i="9"/>
  <c r="H79" i="9"/>
  <c r="K79" i="9" s="1"/>
  <c r="N79" i="9" s="1"/>
  <c r="I79" i="9"/>
  <c r="C70" i="9"/>
  <c r="J70" i="9" s="1"/>
  <c r="D70" i="9"/>
  <c r="E70" i="9"/>
  <c r="F70" i="9"/>
  <c r="G70" i="9"/>
  <c r="H70" i="9"/>
  <c r="K70" i="9" s="1"/>
  <c r="I70" i="9"/>
  <c r="B70" i="9"/>
  <c r="A48" i="9"/>
  <c r="B48" i="9"/>
  <c r="C48" i="9"/>
  <c r="D48" i="9"/>
  <c r="I48" i="9" s="1"/>
  <c r="E47" i="12" s="1"/>
  <c r="A49" i="9"/>
  <c r="B49" i="9"/>
  <c r="C49" i="9"/>
  <c r="E49" i="9" s="1"/>
  <c r="D49" i="9"/>
  <c r="I49" i="9" s="1"/>
  <c r="E48" i="12" s="1"/>
  <c r="A50" i="9"/>
  <c r="B50" i="9"/>
  <c r="C50" i="9"/>
  <c r="E50" i="9" s="1"/>
  <c r="D50" i="9"/>
  <c r="I50" i="9" s="1"/>
  <c r="E49" i="12" s="1"/>
  <c r="A51" i="9"/>
  <c r="B51" i="9"/>
  <c r="C51" i="9"/>
  <c r="E51" i="9" s="1"/>
  <c r="D51" i="9"/>
  <c r="I51" i="9" s="1"/>
  <c r="E50" i="12" s="1"/>
  <c r="A52" i="9"/>
  <c r="B52" i="9"/>
  <c r="C52" i="9"/>
  <c r="E52" i="9" s="1"/>
  <c r="D52" i="9"/>
  <c r="I52" i="9" s="1"/>
  <c r="E51" i="12" s="1"/>
  <c r="A53" i="9"/>
  <c r="B53" i="9"/>
  <c r="C53" i="9"/>
  <c r="E53" i="9" s="1"/>
  <c r="D53" i="9"/>
  <c r="I53" i="9" s="1"/>
  <c r="E52" i="12" s="1"/>
  <c r="A54" i="9"/>
  <c r="B54" i="9"/>
  <c r="C54" i="9"/>
  <c r="E54" i="9" s="1"/>
  <c r="D54" i="9"/>
  <c r="I54" i="9" s="1"/>
  <c r="E53" i="12" s="1"/>
  <c r="A55" i="9"/>
  <c r="B55" i="9"/>
  <c r="C55" i="9"/>
  <c r="E55" i="9" s="1"/>
  <c r="D55" i="9"/>
  <c r="I55" i="9" s="1"/>
  <c r="E54" i="12" s="1"/>
  <c r="A56" i="9"/>
  <c r="B56" i="9"/>
  <c r="C56" i="9"/>
  <c r="E56" i="9" s="1"/>
  <c r="D56" i="9"/>
  <c r="I56" i="9" s="1"/>
  <c r="E55" i="12" s="1"/>
  <c r="A57" i="9"/>
  <c r="B57" i="9"/>
  <c r="C57" i="9"/>
  <c r="E57" i="9" s="1"/>
  <c r="D57" i="9"/>
  <c r="I57" i="9" s="1"/>
  <c r="E56" i="12" s="1"/>
  <c r="A58" i="9"/>
  <c r="B58" i="9"/>
  <c r="C58" i="9"/>
  <c r="E58" i="9" s="1"/>
  <c r="D58" i="9"/>
  <c r="I58" i="9" s="1"/>
  <c r="E57" i="12" s="1"/>
  <c r="A59" i="9"/>
  <c r="B59" i="9"/>
  <c r="C59" i="9"/>
  <c r="E59" i="9" s="1"/>
  <c r="D59" i="9"/>
  <c r="I59" i="9" s="1"/>
  <c r="E58" i="12" s="1"/>
  <c r="A60" i="9"/>
  <c r="B60" i="9"/>
  <c r="C60" i="9"/>
  <c r="E60" i="9" s="1"/>
  <c r="D60" i="9"/>
  <c r="I60" i="9" s="1"/>
  <c r="E59" i="12" s="1"/>
  <c r="A61" i="9"/>
  <c r="B61" i="9"/>
  <c r="C61" i="9"/>
  <c r="E61" i="9" s="1"/>
  <c r="D61" i="9"/>
  <c r="I61" i="9" s="1"/>
  <c r="E60" i="12" s="1"/>
  <c r="A62" i="9"/>
  <c r="B62" i="9"/>
  <c r="C62" i="9"/>
  <c r="E62" i="9" s="1"/>
  <c r="D62" i="9"/>
  <c r="I62" i="9" s="1"/>
  <c r="E61" i="12" s="1"/>
  <c r="A63" i="9"/>
  <c r="B63" i="9"/>
  <c r="C63" i="9"/>
  <c r="E63" i="9" s="1"/>
  <c r="D63" i="9"/>
  <c r="I63" i="9" s="1"/>
  <c r="E62" i="12" s="1"/>
  <c r="A64" i="9"/>
  <c r="B64" i="9"/>
  <c r="C64" i="9"/>
  <c r="E64" i="9" s="1"/>
  <c r="D64" i="9"/>
  <c r="I64" i="9" s="1"/>
  <c r="E63" i="12" s="1"/>
  <c r="A65" i="9"/>
  <c r="B65" i="9"/>
  <c r="C65" i="9"/>
  <c r="E65" i="9" s="1"/>
  <c r="D65" i="9"/>
  <c r="I65" i="9" s="1"/>
  <c r="E64" i="12" s="1"/>
  <c r="A66" i="9"/>
  <c r="B66" i="9"/>
  <c r="C66" i="9"/>
  <c r="E66" i="9" s="1"/>
  <c r="D66" i="9"/>
  <c r="I66" i="9" s="1"/>
  <c r="E65" i="12" s="1"/>
  <c r="B47" i="9"/>
  <c r="C47" i="9"/>
  <c r="D47" i="9"/>
  <c r="I47" i="9" s="1"/>
  <c r="E46" i="12" s="1"/>
  <c r="A47" i="9"/>
  <c r="F41" i="1"/>
  <c r="F42" i="1"/>
  <c r="F43" i="1"/>
  <c r="E39" i="1"/>
  <c r="F39" i="1" s="1"/>
  <c r="E40" i="1"/>
  <c r="F40" i="1" s="1"/>
  <c r="E41" i="1"/>
  <c r="E42" i="1"/>
  <c r="E43" i="1"/>
  <c r="A27" i="9"/>
  <c r="B27" i="9"/>
  <c r="C27" i="9"/>
  <c r="E27" i="9" s="1"/>
  <c r="D27" i="9"/>
  <c r="I27" i="9" s="1"/>
  <c r="E26" i="12" s="1"/>
  <c r="A28" i="9"/>
  <c r="B28" i="9"/>
  <c r="C28" i="9"/>
  <c r="D28" i="9"/>
  <c r="I28" i="9" s="1"/>
  <c r="E27" i="12" s="1"/>
  <c r="A29" i="9"/>
  <c r="B29" i="9"/>
  <c r="C29" i="9"/>
  <c r="D29" i="9"/>
  <c r="I29" i="9" s="1"/>
  <c r="E28" i="12" s="1"/>
  <c r="A30" i="9"/>
  <c r="B30" i="9"/>
  <c r="C30" i="9"/>
  <c r="E30" i="9" s="1"/>
  <c r="D30" i="9"/>
  <c r="I30" i="9" s="1"/>
  <c r="E29" i="12" s="1"/>
  <c r="A31" i="9"/>
  <c r="B31" i="9"/>
  <c r="C31" i="9"/>
  <c r="E31" i="9" s="1"/>
  <c r="D31" i="9"/>
  <c r="I31" i="9" s="1"/>
  <c r="E30" i="12" s="1"/>
  <c r="A32" i="9"/>
  <c r="B32" i="9"/>
  <c r="C32" i="9"/>
  <c r="H32" i="9" s="1"/>
  <c r="D32" i="9"/>
  <c r="I32" i="9" s="1"/>
  <c r="E31" i="12" s="1"/>
  <c r="A33" i="9"/>
  <c r="B33" i="9"/>
  <c r="C33" i="9"/>
  <c r="E33" i="9" s="1"/>
  <c r="D33" i="9"/>
  <c r="I33" i="9" s="1"/>
  <c r="E32" i="12" s="1"/>
  <c r="A34" i="9"/>
  <c r="B34" i="9"/>
  <c r="C34" i="9"/>
  <c r="E34" i="9" s="1"/>
  <c r="D34" i="9"/>
  <c r="I34" i="9" s="1"/>
  <c r="E33" i="12" s="1"/>
  <c r="A35" i="9"/>
  <c r="B35" i="9"/>
  <c r="C35" i="9"/>
  <c r="E35" i="9" s="1"/>
  <c r="D35" i="9"/>
  <c r="I35" i="9" s="1"/>
  <c r="E34" i="12" s="1"/>
  <c r="A36" i="9"/>
  <c r="B36" i="9"/>
  <c r="C36" i="9"/>
  <c r="E36" i="9" s="1"/>
  <c r="D36" i="9"/>
  <c r="I36" i="9" s="1"/>
  <c r="E35" i="12" s="1"/>
  <c r="A37" i="9"/>
  <c r="B37" i="9"/>
  <c r="C37" i="9"/>
  <c r="E37" i="9" s="1"/>
  <c r="D37" i="9"/>
  <c r="I37" i="9" s="1"/>
  <c r="E36" i="12" s="1"/>
  <c r="A38" i="9"/>
  <c r="B38" i="9"/>
  <c r="C38" i="9"/>
  <c r="E38" i="9" s="1"/>
  <c r="D38" i="9"/>
  <c r="I38" i="9" s="1"/>
  <c r="E37" i="12" s="1"/>
  <c r="A39" i="9"/>
  <c r="B39" i="9"/>
  <c r="C39" i="9"/>
  <c r="E39" i="9" s="1"/>
  <c r="D39" i="9"/>
  <c r="I39" i="9" s="1"/>
  <c r="E38" i="12" s="1"/>
  <c r="A40" i="9"/>
  <c r="B40" i="9"/>
  <c r="C40" i="9"/>
  <c r="H40" i="9" s="1"/>
  <c r="D40" i="9"/>
  <c r="I40" i="9" s="1"/>
  <c r="E39" i="12" s="1"/>
  <c r="A41" i="9"/>
  <c r="B41" i="9"/>
  <c r="C41" i="9"/>
  <c r="E41" i="9" s="1"/>
  <c r="D41" i="9"/>
  <c r="I41" i="9" s="1"/>
  <c r="E40" i="12" s="1"/>
  <c r="A42" i="9"/>
  <c r="B42" i="9"/>
  <c r="C42" i="9"/>
  <c r="E42" i="9" s="1"/>
  <c r="D42" i="9"/>
  <c r="I42" i="9" s="1"/>
  <c r="E41" i="12" s="1"/>
  <c r="A43" i="9"/>
  <c r="B43" i="9"/>
  <c r="C43" i="9"/>
  <c r="E43" i="9" s="1"/>
  <c r="D43" i="9"/>
  <c r="I43" i="9" s="1"/>
  <c r="E42" i="12" s="1"/>
  <c r="A44" i="9"/>
  <c r="B44" i="9"/>
  <c r="C44" i="9"/>
  <c r="E44" i="9" s="1"/>
  <c r="D44" i="9"/>
  <c r="I44" i="9" s="1"/>
  <c r="E43" i="12" s="1"/>
  <c r="A45" i="9"/>
  <c r="B45" i="9"/>
  <c r="C45" i="9"/>
  <c r="E45" i="9" s="1"/>
  <c r="D45" i="9"/>
  <c r="I45" i="9" s="1"/>
  <c r="E44" i="12" s="1"/>
  <c r="B26" i="9"/>
  <c r="C26" i="9"/>
  <c r="H26" i="9" s="1"/>
  <c r="D26" i="9"/>
  <c r="I26" i="9" s="1"/>
  <c r="E25" i="12" s="1"/>
  <c r="A26" i="9"/>
  <c r="B16" i="9"/>
  <c r="C16" i="9"/>
  <c r="D16" i="9"/>
  <c r="I16" i="9" s="1"/>
  <c r="E15" i="12" s="1"/>
  <c r="B17" i="9"/>
  <c r="C17" i="9"/>
  <c r="D17" i="9"/>
  <c r="I17" i="9" s="1"/>
  <c r="E16" i="12" s="1"/>
  <c r="B18" i="9"/>
  <c r="C18" i="9"/>
  <c r="D18" i="9"/>
  <c r="I18" i="9" s="1"/>
  <c r="E17" i="12" s="1"/>
  <c r="B19" i="9"/>
  <c r="C19" i="9"/>
  <c r="D19" i="9"/>
  <c r="I19" i="9" s="1"/>
  <c r="E18" i="12" s="1"/>
  <c r="B20" i="9"/>
  <c r="C20" i="9"/>
  <c r="D20" i="9"/>
  <c r="I20" i="9" s="1"/>
  <c r="E19" i="12" s="1"/>
  <c r="B21" i="9"/>
  <c r="C21" i="9"/>
  <c r="D21" i="9"/>
  <c r="I21" i="9" s="1"/>
  <c r="E20" i="12" s="1"/>
  <c r="B22" i="9"/>
  <c r="C22" i="9"/>
  <c r="D22" i="9"/>
  <c r="I22" i="9" s="1"/>
  <c r="E21" i="12" s="1"/>
  <c r="B23" i="9"/>
  <c r="C23" i="9"/>
  <c r="D23" i="9"/>
  <c r="I23" i="9" s="1"/>
  <c r="E22" i="12" s="1"/>
  <c r="B24" i="9"/>
  <c r="C24" i="9"/>
  <c r="H24" i="9" s="1"/>
  <c r="D23" i="12" s="1"/>
  <c r="D24" i="9"/>
  <c r="I24" i="9" s="1"/>
  <c r="E23" i="12" s="1"/>
  <c r="C15" i="9"/>
  <c r="D15" i="9"/>
  <c r="I15" i="9" s="1"/>
  <c r="E14" i="12" s="1"/>
  <c r="B15" i="9"/>
  <c r="F101" i="12" l="1"/>
  <c r="R93" i="9"/>
  <c r="P110" i="9"/>
  <c r="H118" i="12"/>
  <c r="P122" i="9"/>
  <c r="H130" i="12"/>
  <c r="F140" i="12"/>
  <c r="R132" i="9"/>
  <c r="P95" i="9"/>
  <c r="H103" i="12"/>
  <c r="F108" i="12"/>
  <c r="R100" i="9"/>
  <c r="P109" i="9"/>
  <c r="H117" i="12"/>
  <c r="F114" i="12"/>
  <c r="R106" i="9"/>
  <c r="P121" i="9"/>
  <c r="H129" i="12"/>
  <c r="F139" i="12"/>
  <c r="R131" i="9"/>
  <c r="P128" i="9"/>
  <c r="H136" i="12"/>
  <c r="P87" i="9"/>
  <c r="H95" i="12"/>
  <c r="F107" i="12"/>
  <c r="R99" i="9"/>
  <c r="F113" i="12"/>
  <c r="R105" i="9"/>
  <c r="P133" i="9"/>
  <c r="H141" i="12"/>
  <c r="F138" i="12"/>
  <c r="R130" i="9"/>
  <c r="P142" i="9"/>
  <c r="H150" i="12"/>
  <c r="P141" i="9"/>
  <c r="H149" i="12"/>
  <c r="P139" i="9"/>
  <c r="H147" i="12"/>
  <c r="P86" i="9"/>
  <c r="H94" i="12"/>
  <c r="P101" i="9"/>
  <c r="H109" i="12"/>
  <c r="F106" i="12"/>
  <c r="R98" i="9"/>
  <c r="P93" i="9"/>
  <c r="H101" i="12"/>
  <c r="P107" i="9"/>
  <c r="P119" i="9"/>
  <c r="H127" i="12"/>
  <c r="F124" i="12"/>
  <c r="R116" i="9"/>
  <c r="F137" i="12"/>
  <c r="R129" i="9"/>
  <c r="P145" i="9"/>
  <c r="H153" i="12"/>
  <c r="P123" i="9"/>
  <c r="H131" i="12"/>
  <c r="P85" i="9"/>
  <c r="H93" i="12"/>
  <c r="P79" i="9"/>
  <c r="H87" i="12"/>
  <c r="P74" i="9"/>
  <c r="H82" i="12"/>
  <c r="P88" i="9"/>
  <c r="H96" i="12"/>
  <c r="P82" i="9"/>
  <c r="H90" i="12"/>
  <c r="P94" i="9"/>
  <c r="H102" i="12"/>
  <c r="P108" i="9"/>
  <c r="H116" i="12"/>
  <c r="P127" i="9"/>
  <c r="H135" i="12"/>
  <c r="F105" i="12"/>
  <c r="R97" i="9"/>
  <c r="F119" i="12"/>
  <c r="R111" i="9"/>
  <c r="P106" i="9"/>
  <c r="H114" i="12"/>
  <c r="P118" i="9"/>
  <c r="H126" i="12"/>
  <c r="F123" i="12"/>
  <c r="R115" i="9"/>
  <c r="P131" i="9"/>
  <c r="H139" i="12"/>
  <c r="F136" i="12"/>
  <c r="R128" i="9"/>
  <c r="P144" i="9"/>
  <c r="H152" i="12"/>
  <c r="P116" i="9"/>
  <c r="H124" i="12"/>
  <c r="P77" i="9"/>
  <c r="H85" i="12"/>
  <c r="P78" i="9"/>
  <c r="H86" i="12"/>
  <c r="P90" i="9"/>
  <c r="H98" i="12"/>
  <c r="P84" i="9"/>
  <c r="H92" i="12"/>
  <c r="P100" i="9"/>
  <c r="H108" i="12"/>
  <c r="P99" i="9"/>
  <c r="H107" i="12"/>
  <c r="F104" i="12"/>
  <c r="R96" i="9"/>
  <c r="F118" i="12"/>
  <c r="R110" i="9"/>
  <c r="P105" i="9"/>
  <c r="H113" i="12"/>
  <c r="F130" i="12"/>
  <c r="R122" i="9"/>
  <c r="P117" i="9"/>
  <c r="H125" i="12"/>
  <c r="P130" i="9"/>
  <c r="H138" i="12"/>
  <c r="F135" i="12"/>
  <c r="R127" i="9"/>
  <c r="P143" i="9"/>
  <c r="H151" i="12"/>
  <c r="P115" i="9"/>
  <c r="H123" i="12"/>
  <c r="P76" i="9"/>
  <c r="H84" i="12"/>
  <c r="P140" i="9"/>
  <c r="H148" i="12"/>
  <c r="P98" i="9"/>
  <c r="H106" i="12"/>
  <c r="F103" i="12"/>
  <c r="R95" i="9"/>
  <c r="P112" i="9"/>
  <c r="H120" i="12"/>
  <c r="F129" i="12"/>
  <c r="R121" i="9"/>
  <c r="P129" i="9"/>
  <c r="H137" i="12"/>
  <c r="F134" i="12"/>
  <c r="R126" i="9"/>
  <c r="P138" i="9"/>
  <c r="H146" i="12"/>
  <c r="P97" i="9"/>
  <c r="H105" i="12"/>
  <c r="P75" i="9"/>
  <c r="H83" i="12"/>
  <c r="P120" i="9"/>
  <c r="H128" i="12"/>
  <c r="F83" i="12"/>
  <c r="R75" i="9"/>
  <c r="F82" i="12"/>
  <c r="R74" i="9"/>
  <c r="F97" i="12"/>
  <c r="R89" i="9"/>
  <c r="F93" i="12"/>
  <c r="R85" i="9"/>
  <c r="F92" i="12"/>
  <c r="R84" i="9"/>
  <c r="F91" i="12"/>
  <c r="R83" i="9"/>
  <c r="F90" i="12"/>
  <c r="R82" i="9"/>
  <c r="F102" i="12"/>
  <c r="R94" i="9"/>
  <c r="P111" i="9"/>
  <c r="H119" i="12"/>
  <c r="F128" i="12"/>
  <c r="R120" i="9"/>
  <c r="F141" i="12"/>
  <c r="R133" i="9"/>
  <c r="F152" i="12"/>
  <c r="R144" i="9"/>
  <c r="F151" i="12"/>
  <c r="R143" i="9"/>
  <c r="F150" i="12"/>
  <c r="R142" i="9"/>
  <c r="F149" i="12"/>
  <c r="R141" i="9"/>
  <c r="F148" i="12"/>
  <c r="R140" i="9"/>
  <c r="P137" i="9"/>
  <c r="H145" i="12"/>
  <c r="P96" i="9"/>
  <c r="H104" i="12"/>
  <c r="E16" i="9"/>
  <c r="H16" i="9"/>
  <c r="D15" i="12" s="1"/>
  <c r="E21" i="9"/>
  <c r="F21" i="9" s="1"/>
  <c r="H21" i="9"/>
  <c r="D20" i="12" s="1"/>
  <c r="E23" i="9"/>
  <c r="H23" i="9"/>
  <c r="D22" i="12" s="1"/>
  <c r="J40" i="9"/>
  <c r="D39" i="12"/>
  <c r="H17" i="9"/>
  <c r="D16" i="12" s="1"/>
  <c r="E22" i="9"/>
  <c r="F22" i="9" s="1"/>
  <c r="H22" i="9"/>
  <c r="D21" i="12" s="1"/>
  <c r="K107" i="9"/>
  <c r="N107" i="9" s="1"/>
  <c r="H115" i="12" s="1"/>
  <c r="F84" i="12"/>
  <c r="R76" i="9"/>
  <c r="F94" i="12"/>
  <c r="R86" i="9"/>
  <c r="F115" i="12"/>
  <c r="R107" i="9"/>
  <c r="F125" i="12"/>
  <c r="R117" i="9"/>
  <c r="F145" i="12"/>
  <c r="R137" i="9"/>
  <c r="E19" i="9"/>
  <c r="H19" i="9"/>
  <c r="D18" i="12" s="1"/>
  <c r="F122" i="12"/>
  <c r="R114" i="9"/>
  <c r="F85" i="12"/>
  <c r="R77" i="9"/>
  <c r="F95" i="12"/>
  <c r="R87" i="9"/>
  <c r="F116" i="12"/>
  <c r="R108" i="9"/>
  <c r="F126" i="12"/>
  <c r="R118" i="9"/>
  <c r="F146" i="12"/>
  <c r="R138" i="9"/>
  <c r="F133" i="12"/>
  <c r="R125" i="9"/>
  <c r="P103" i="9"/>
  <c r="H111" i="12"/>
  <c r="F86" i="12"/>
  <c r="R78" i="9"/>
  <c r="F96" i="12"/>
  <c r="R88" i="9"/>
  <c r="F117" i="12"/>
  <c r="R109" i="9"/>
  <c r="F127" i="12"/>
  <c r="R119" i="9"/>
  <c r="F147" i="12"/>
  <c r="R139" i="9"/>
  <c r="P134" i="9"/>
  <c r="E29" i="9"/>
  <c r="H29" i="9"/>
  <c r="D28" i="12" s="1"/>
  <c r="P132" i="9"/>
  <c r="E18" i="9"/>
  <c r="H18" i="9"/>
  <c r="D17" i="12" s="1"/>
  <c r="F81" i="12"/>
  <c r="R73" i="9"/>
  <c r="F80" i="12"/>
  <c r="R72" i="9"/>
  <c r="F79" i="12"/>
  <c r="R71" i="9"/>
  <c r="K83" i="9"/>
  <c r="N83" i="9" s="1"/>
  <c r="H91" i="12" s="1"/>
  <c r="E28" i="9"/>
  <c r="H28" i="9"/>
  <c r="D27" i="12" s="1"/>
  <c r="P89" i="9"/>
  <c r="J32" i="9"/>
  <c r="D31" i="12"/>
  <c r="E20" i="9"/>
  <c r="H20" i="9"/>
  <c r="D19" i="12" s="1"/>
  <c r="J26" i="9"/>
  <c r="K26" i="9" s="1"/>
  <c r="F25" i="12" s="1"/>
  <c r="D25" i="12"/>
  <c r="F111" i="12"/>
  <c r="R103" i="9"/>
  <c r="F112" i="12"/>
  <c r="R104" i="9"/>
  <c r="H62" i="9"/>
  <c r="D61" i="12" s="1"/>
  <c r="N70" i="9"/>
  <c r="H78" i="12" s="1"/>
  <c r="R70" i="9"/>
  <c r="F78" i="12"/>
  <c r="H144" i="12"/>
  <c r="Q145" i="9"/>
  <c r="B9" i="10" s="1"/>
  <c r="C9" i="10" s="1"/>
  <c r="P136" i="9"/>
  <c r="F144" i="12"/>
  <c r="R136" i="9"/>
  <c r="F100" i="12"/>
  <c r="R92" i="9"/>
  <c r="F89" i="12"/>
  <c r="R81" i="9"/>
  <c r="E15" i="9"/>
  <c r="J15" i="9" s="1"/>
  <c r="K15" i="9" s="1"/>
  <c r="F14" i="12" s="1"/>
  <c r="H15" i="9"/>
  <c r="D14" i="12" s="1"/>
  <c r="P126" i="9"/>
  <c r="P125" i="9"/>
  <c r="N114" i="9"/>
  <c r="H122" i="12" s="1"/>
  <c r="P104" i="9"/>
  <c r="P92" i="9"/>
  <c r="Q101" i="9"/>
  <c r="B5" i="10" s="1"/>
  <c r="C5" i="10" s="1"/>
  <c r="K71" i="9"/>
  <c r="N71" i="9" s="1"/>
  <c r="H79" i="12" s="1"/>
  <c r="P72" i="9"/>
  <c r="K73" i="9"/>
  <c r="N73" i="9" s="1"/>
  <c r="H146" i="9"/>
  <c r="E47" i="9"/>
  <c r="F47" i="9" s="1"/>
  <c r="H47" i="9"/>
  <c r="E48" i="9"/>
  <c r="F48" i="9" s="1"/>
  <c r="H48" i="9"/>
  <c r="P81" i="9"/>
  <c r="Q134" i="9"/>
  <c r="Q112" i="9"/>
  <c r="J16" i="9"/>
  <c r="K16" i="9" s="1"/>
  <c r="F15" i="12" s="1"/>
  <c r="J24" i="9"/>
  <c r="K24" i="9" s="1"/>
  <c r="H56" i="9"/>
  <c r="H53" i="9"/>
  <c r="H60" i="9"/>
  <c r="H52" i="9"/>
  <c r="H61" i="9"/>
  <c r="K32" i="9"/>
  <c r="K40" i="9"/>
  <c r="H31" i="9"/>
  <c r="H38" i="9"/>
  <c r="H30" i="9"/>
  <c r="E26" i="9"/>
  <c r="F26" i="9" s="1"/>
  <c r="H59" i="9"/>
  <c r="H51" i="9"/>
  <c r="H39" i="9"/>
  <c r="H45" i="9"/>
  <c r="H37" i="9"/>
  <c r="J29" i="9"/>
  <c r="K29" i="9" s="1"/>
  <c r="F28" i="12" s="1"/>
  <c r="H66" i="9"/>
  <c r="H58" i="9"/>
  <c r="H50" i="9"/>
  <c r="H44" i="9"/>
  <c r="H36" i="9"/>
  <c r="H65" i="9"/>
  <c r="H57" i="9"/>
  <c r="H43" i="9"/>
  <c r="H35" i="9"/>
  <c r="H27" i="9"/>
  <c r="H64" i="9"/>
  <c r="H49" i="9"/>
  <c r="H42" i="9"/>
  <c r="H34" i="9"/>
  <c r="H63" i="9"/>
  <c r="H55" i="9"/>
  <c r="H41" i="9"/>
  <c r="H33" i="9"/>
  <c r="J62" i="9"/>
  <c r="K62" i="9" s="1"/>
  <c r="H54" i="9"/>
  <c r="E17" i="9"/>
  <c r="F17" i="9" s="1"/>
  <c r="F41" i="9"/>
  <c r="F39" i="9"/>
  <c r="F55" i="9"/>
  <c r="F64" i="9"/>
  <c r="J22" i="9"/>
  <c r="K22" i="9" s="1"/>
  <c r="F63" i="9"/>
  <c r="J23" i="9"/>
  <c r="K23" i="9" s="1"/>
  <c r="F66" i="9"/>
  <c r="F62" i="9"/>
  <c r="F60" i="9"/>
  <c r="F58" i="9"/>
  <c r="F56" i="9"/>
  <c r="F54" i="9"/>
  <c r="F52" i="9"/>
  <c r="F50" i="9"/>
  <c r="J21" i="9"/>
  <c r="K21" i="9" s="1"/>
  <c r="J20" i="9"/>
  <c r="K20" i="9" s="1"/>
  <c r="J19" i="9"/>
  <c r="K19" i="9" s="1"/>
  <c r="F65" i="9"/>
  <c r="F61" i="9"/>
  <c r="F59" i="9"/>
  <c r="F57" i="9"/>
  <c r="F53" i="9"/>
  <c r="F51" i="9"/>
  <c r="F49" i="9"/>
  <c r="J18" i="9"/>
  <c r="K18" i="9" s="1"/>
  <c r="E40" i="9"/>
  <c r="F16" i="9"/>
  <c r="E32" i="9"/>
  <c r="F45" i="9"/>
  <c r="F27" i="9"/>
  <c r="F35" i="9"/>
  <c r="F29" i="9"/>
  <c r="F19" i="9"/>
  <c r="F37" i="9"/>
  <c r="F28" i="9"/>
  <c r="F43" i="9"/>
  <c r="F33" i="9"/>
  <c r="F42" i="9"/>
  <c r="F38" i="9"/>
  <c r="F30" i="9"/>
  <c r="E24" i="9"/>
  <c r="F44" i="9"/>
  <c r="F36" i="9"/>
  <c r="F23" i="9"/>
  <c r="F20" i="9"/>
  <c r="F18" i="9"/>
  <c r="F34" i="9"/>
  <c r="F31" i="9"/>
  <c r="J33" i="9" l="1"/>
  <c r="K33" i="9" s="1"/>
  <c r="D32" i="12"/>
  <c r="J64" i="9"/>
  <c r="K64" i="9" s="1"/>
  <c r="D63" i="12"/>
  <c r="J51" i="9"/>
  <c r="K51" i="9" s="1"/>
  <c r="D50" i="12"/>
  <c r="N18" i="9"/>
  <c r="F17" i="12"/>
  <c r="J55" i="9"/>
  <c r="K55" i="9" s="1"/>
  <c r="D54" i="12"/>
  <c r="J35" i="9"/>
  <c r="K35" i="9" s="1"/>
  <c r="D34" i="12"/>
  <c r="J58" i="9"/>
  <c r="K58" i="9" s="1"/>
  <c r="D57" i="12"/>
  <c r="J61" i="9"/>
  <c r="K61" i="9" s="1"/>
  <c r="D60" i="12"/>
  <c r="P114" i="9"/>
  <c r="J17" i="9"/>
  <c r="K17" i="9" s="1"/>
  <c r="F23" i="12"/>
  <c r="J34" i="9"/>
  <c r="K34" i="9" s="1"/>
  <c r="D33" i="12"/>
  <c r="J57" i="9"/>
  <c r="K57" i="9" s="1"/>
  <c r="D56" i="12"/>
  <c r="J38" i="9"/>
  <c r="K38" i="9" s="1"/>
  <c r="D37" i="12"/>
  <c r="J60" i="9"/>
  <c r="K60" i="9" s="1"/>
  <c r="D59" i="12"/>
  <c r="Q123" i="9"/>
  <c r="B7" i="10" s="1"/>
  <c r="C7" i="10" s="1"/>
  <c r="P73" i="9"/>
  <c r="H81" i="12"/>
  <c r="Q90" i="9"/>
  <c r="B4" i="10" s="1"/>
  <c r="C4" i="10" s="1"/>
  <c r="F39" i="12"/>
  <c r="J41" i="9"/>
  <c r="K41" i="9" s="1"/>
  <c r="D40" i="12"/>
  <c r="J27" i="9"/>
  <c r="K27" i="9" s="1"/>
  <c r="D26" i="12"/>
  <c r="J50" i="9"/>
  <c r="K50" i="9" s="1"/>
  <c r="D49" i="12"/>
  <c r="J59" i="9"/>
  <c r="K59" i="9" s="1"/>
  <c r="D58" i="12"/>
  <c r="N19" i="9"/>
  <c r="F18" i="12"/>
  <c r="J63" i="9"/>
  <c r="K63" i="9" s="1"/>
  <c r="D62" i="12"/>
  <c r="J43" i="9"/>
  <c r="K43" i="9" s="1"/>
  <c r="D42" i="12"/>
  <c r="J66" i="9"/>
  <c r="K66" i="9" s="1"/>
  <c r="D65" i="12"/>
  <c r="J52" i="9"/>
  <c r="K52" i="9" s="1"/>
  <c r="D51" i="12"/>
  <c r="N20" i="9"/>
  <c r="F19" i="12"/>
  <c r="N21" i="9"/>
  <c r="F20" i="12"/>
  <c r="J42" i="9"/>
  <c r="K42" i="9" s="1"/>
  <c r="D41" i="12"/>
  <c r="J65" i="9"/>
  <c r="K65" i="9" s="1"/>
  <c r="D64" i="12"/>
  <c r="J37" i="9"/>
  <c r="K37" i="9" s="1"/>
  <c r="D36" i="12"/>
  <c r="J53" i="9"/>
  <c r="K53" i="9" s="1"/>
  <c r="D52" i="12"/>
  <c r="J30" i="9"/>
  <c r="K30" i="9" s="1"/>
  <c r="D29" i="12"/>
  <c r="N23" i="9"/>
  <c r="F22" i="12"/>
  <c r="J54" i="9"/>
  <c r="K54" i="9" s="1"/>
  <c r="D53" i="12"/>
  <c r="J28" i="9"/>
  <c r="K28" i="9" s="1"/>
  <c r="J45" i="9"/>
  <c r="K45" i="9" s="1"/>
  <c r="D44" i="12"/>
  <c r="J56" i="9"/>
  <c r="K56" i="9" s="1"/>
  <c r="D55" i="12"/>
  <c r="J44" i="9"/>
  <c r="K44" i="9" s="1"/>
  <c r="D43" i="12"/>
  <c r="N32" i="9"/>
  <c r="F31" i="12"/>
  <c r="N62" i="9"/>
  <c r="F61" i="12"/>
  <c r="J49" i="9"/>
  <c r="K49" i="9" s="1"/>
  <c r="D48" i="12"/>
  <c r="J36" i="9"/>
  <c r="K36" i="9" s="1"/>
  <c r="D35" i="12"/>
  <c r="J39" i="9"/>
  <c r="K39" i="9" s="1"/>
  <c r="D38" i="12"/>
  <c r="J48" i="9"/>
  <c r="K48" i="9" s="1"/>
  <c r="F47" i="12" s="1"/>
  <c r="D47" i="12"/>
  <c r="N22" i="9"/>
  <c r="F21" i="12"/>
  <c r="P83" i="9"/>
  <c r="P70" i="9"/>
  <c r="R147" i="9"/>
  <c r="P153" i="9" s="1"/>
  <c r="J47" i="9"/>
  <c r="K47" i="9" s="1"/>
  <c r="D46" i="12"/>
  <c r="J31" i="9"/>
  <c r="K31" i="9" s="1"/>
  <c r="D30" i="12"/>
  <c r="F15" i="9"/>
  <c r="N15" i="9" s="1"/>
  <c r="Q79" i="9"/>
  <c r="P71" i="9"/>
  <c r="N29" i="9"/>
  <c r="N26" i="9"/>
  <c r="O24" i="9"/>
  <c r="N16" i="9"/>
  <c r="F24" i="9"/>
  <c r="N24" i="9" s="1"/>
  <c r="F40" i="9"/>
  <c r="N40" i="9" s="1"/>
  <c r="F32" i="9"/>
  <c r="N43" i="9" l="1"/>
  <c r="F42" i="12"/>
  <c r="N50" i="9"/>
  <c r="F49" i="12"/>
  <c r="N57" i="9"/>
  <c r="F56" i="12"/>
  <c r="N61" i="9"/>
  <c r="F60" i="12"/>
  <c r="N45" i="9"/>
  <c r="F44" i="12"/>
  <c r="O66" i="9"/>
  <c r="B8" i="10" s="1"/>
  <c r="C8" i="10" s="1"/>
  <c r="N54" i="9"/>
  <c r="F53" i="12"/>
  <c r="N63" i="9"/>
  <c r="F62" i="12"/>
  <c r="N27" i="9"/>
  <c r="F26" i="12"/>
  <c r="N34" i="9"/>
  <c r="F33" i="12"/>
  <c r="N58" i="9"/>
  <c r="F57" i="12"/>
  <c r="N51" i="9"/>
  <c r="F50" i="12"/>
  <c r="N53" i="9"/>
  <c r="F52" i="12"/>
  <c r="N37" i="9"/>
  <c r="F36" i="12"/>
  <c r="N36" i="9"/>
  <c r="F35" i="12"/>
  <c r="N44" i="9"/>
  <c r="F43" i="12"/>
  <c r="N39" i="9"/>
  <c r="F38" i="12"/>
  <c r="N52" i="9"/>
  <c r="F51" i="12"/>
  <c r="N41" i="9"/>
  <c r="F40" i="12"/>
  <c r="N60" i="9"/>
  <c r="F59" i="12"/>
  <c r="N35" i="9"/>
  <c r="F34" i="12"/>
  <c r="N64" i="9"/>
  <c r="F63" i="12"/>
  <c r="N28" i="9"/>
  <c r="F27" i="12"/>
  <c r="N65" i="9"/>
  <c r="F64" i="12"/>
  <c r="N49" i="9"/>
  <c r="F48" i="12"/>
  <c r="N56" i="9"/>
  <c r="F55" i="12"/>
  <c r="N17" i="9"/>
  <c r="F16" i="12"/>
  <c r="N48" i="9"/>
  <c r="N30" i="9"/>
  <c r="F29" i="12"/>
  <c r="N42" i="9"/>
  <c r="F41" i="12"/>
  <c r="N66" i="9"/>
  <c r="F65" i="12"/>
  <c r="N59" i="9"/>
  <c r="F58" i="12"/>
  <c r="N38" i="9"/>
  <c r="F37" i="12"/>
  <c r="N55" i="9"/>
  <c r="F54" i="12"/>
  <c r="N33" i="9"/>
  <c r="F32" i="12"/>
  <c r="O150" i="9"/>
  <c r="O151" i="9" s="1"/>
  <c r="O152" i="9" s="1"/>
  <c r="N47" i="9"/>
  <c r="F46" i="12"/>
  <c r="O45" i="9"/>
  <c r="B6" i="10" s="1"/>
  <c r="C6" i="10" s="1"/>
  <c r="N31" i="9"/>
  <c r="F30" i="12"/>
  <c r="F67" i="9"/>
  <c r="B3" i="10"/>
  <c r="B10" i="10" l="1"/>
  <c r="C3" i="10"/>
  <c r="H148" i="1"/>
  <c r="B11" i="10" l="1"/>
  <c r="B12" i="10" s="1"/>
  <c r="B17" i="10" s="1"/>
  <c r="C10" i="10"/>
  <c r="J81" i="1"/>
  <c r="C11" i="10" l="1"/>
  <c r="C12" i="10" s="1"/>
  <c r="C17" i="10" s="1"/>
  <c r="J14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17" i="1"/>
  <c r="F17" i="1" s="1"/>
  <c r="E16" i="1"/>
  <c r="F16" i="1" s="1"/>
  <c r="E15" i="1"/>
  <c r="F15" i="1" s="1"/>
  <c r="C18" i="10" l="1"/>
  <c r="C19" i="10"/>
  <c r="B19" i="10"/>
  <c r="B18" i="10"/>
  <c r="H24" i="1"/>
  <c r="B3" i="2" s="1"/>
  <c r="E27" i="1"/>
  <c r="E28" i="1"/>
  <c r="E29" i="1"/>
  <c r="E30" i="1"/>
  <c r="E31" i="1"/>
  <c r="E32" i="1"/>
  <c r="E33" i="1"/>
  <c r="E34" i="1"/>
  <c r="E35" i="1"/>
  <c r="E36" i="1"/>
  <c r="E37" i="1"/>
  <c r="E38" i="1"/>
  <c r="E44" i="1"/>
  <c r="E45" i="1"/>
  <c r="F35" i="1" l="1"/>
  <c r="F32" i="1" l="1"/>
  <c r="F36" i="1"/>
  <c r="F38" i="1"/>
  <c r="J136" i="1" l="1"/>
  <c r="J125" i="1"/>
  <c r="B7" i="2" s="1"/>
  <c r="J114" i="1"/>
  <c r="J103" i="1"/>
  <c r="B5" i="2" s="1"/>
  <c r="J92" i="1"/>
  <c r="B4" i="2" s="1"/>
  <c r="F47" i="1"/>
  <c r="H66" i="1" s="1"/>
  <c r="F30" i="1"/>
  <c r="F31" i="1"/>
  <c r="F37" i="1"/>
  <c r="F44" i="1"/>
  <c r="F45" i="1"/>
  <c r="B8" i="2" l="1"/>
  <c r="B9" i="2"/>
  <c r="F34" i="1"/>
  <c r="F27" i="1"/>
  <c r="F28" i="1"/>
  <c r="F29" i="1"/>
  <c r="E26" i="1"/>
  <c r="F26" i="1" s="1"/>
  <c r="F33" i="1"/>
  <c r="H45" i="1" l="1"/>
  <c r="F67" i="1"/>
  <c r="B6" i="2"/>
  <c r="B10" i="2" s="1"/>
  <c r="G152" i="1" l="1"/>
  <c r="G154" i="1" s="1"/>
  <c r="G156" i="1" s="1"/>
  <c r="P152" i="9" s="1"/>
  <c r="B11" i="2" l="1"/>
  <c r="B12" i="2" s="1"/>
  <c r="B17" i="2" s="1"/>
  <c r="B18" i="2" l="1"/>
  <c r="B19" i="2"/>
</calcChain>
</file>

<file path=xl/sharedStrings.xml><?xml version="1.0" encoding="utf-8"?>
<sst xmlns="http://schemas.openxmlformats.org/spreadsheetml/2006/main" count="480" uniqueCount="155">
  <si>
    <t xml:space="preserve">DEMANDE D'AIDE </t>
  </si>
  <si>
    <t>Dépenses prévisionnelles de l'opération</t>
  </si>
  <si>
    <t>Identification du demandeur</t>
  </si>
  <si>
    <t>Identification de l'opération</t>
  </si>
  <si>
    <t>Libellé de l'opération</t>
  </si>
  <si>
    <t>Description de la dépense</t>
  </si>
  <si>
    <t>Montant présenté HT</t>
  </si>
  <si>
    <t xml:space="preserve">
</t>
  </si>
  <si>
    <t xml:space="preserve">Valeur barème </t>
  </si>
  <si>
    <t>PLAN DE FINANCEMENT DU PROJET</t>
  </si>
  <si>
    <t>FONDS EUROPEEN AGRICOLE POUR LE DEVELOPPEMENT RURAL (FEADER)</t>
  </si>
  <si>
    <t>Desserte cout réel</t>
  </si>
  <si>
    <t>Dépenses d'investissement sur barème</t>
  </si>
  <si>
    <t>TOTAL DEPENSES PRESENTEES</t>
  </si>
  <si>
    <t>Taux d'aide</t>
  </si>
  <si>
    <t>Plafond de l'assiette éligible (y compris après utilisation des barèmes)</t>
  </si>
  <si>
    <t>Seuil de l'assiette éligible (y compris après utilisation des barèmes)</t>
  </si>
  <si>
    <t>FINANCEMENT PREVU
(Région + FEADER)</t>
  </si>
  <si>
    <t>Montant éligible</t>
  </si>
  <si>
    <t>Montant éligible ET raisonnable</t>
  </si>
  <si>
    <t>Motif</t>
  </si>
  <si>
    <t>Motifs instruction</t>
  </si>
  <si>
    <t>Début éligibilité non respectée</t>
  </si>
  <si>
    <t>Objet de la dépense non éligible</t>
  </si>
  <si>
    <t xml:space="preserve">Devis non conforme (ne contenant pas le minimum requis) </t>
  </si>
  <si>
    <t>Déjà financé par ailleurs (double financement partiel ou total)</t>
  </si>
  <si>
    <t>Commentaire</t>
  </si>
  <si>
    <t>Autres (commentaire obligatoire)</t>
  </si>
  <si>
    <t>Valeur barème</t>
  </si>
  <si>
    <t>Veuillez saisir les champs sous fond jaune</t>
  </si>
  <si>
    <t>Piste forestière (ml)</t>
  </si>
  <si>
    <t>TOTAL PRESENTE</t>
  </si>
  <si>
    <t>Erreur de saisie manifeste de l'usager</t>
  </si>
  <si>
    <t>Tous Pins</t>
  </si>
  <si>
    <t>Sapins, Douglas, Epicéas, Mélèze d'Europe et du Japon et autres résineux</t>
  </si>
  <si>
    <t>Cèdre, Mélèze hybride</t>
  </si>
  <si>
    <t>Robinier</t>
  </si>
  <si>
    <t>Hêtre, Chêne rouge, grands Erables et autres feuillus</t>
  </si>
  <si>
    <t>Chênes sessile, pédoncule, pubescent et châtaignier</t>
  </si>
  <si>
    <t>Protection hylobe après plantation (uniquement résineux)</t>
  </si>
  <si>
    <t>Répulsif anti-gibier</t>
  </si>
  <si>
    <t>Protections individuelles anti-gibier (≥1,20m)</t>
  </si>
  <si>
    <t>Nettoyage : élimination de peuplements sur pied de diamètre dominant inférieur à 15 cm</t>
  </si>
  <si>
    <t>Nettoyage : supplément broyage de rémanent (Bois d'industrie non récolté)</t>
  </si>
  <si>
    <t>Protections clôture anti-gibier (≥ 1,8 m)</t>
  </si>
  <si>
    <t>Protections individuelles anti-gibier (sup. ou égal à 1,20m)</t>
  </si>
  <si>
    <t>Protections clôture anti-gibier (sup. ou égal à 1,8 m)</t>
  </si>
  <si>
    <t xml:space="preserve">Barème REBOISEMENT DES PEUPLEMENTS ECONOMIQUEMENT PAUVRES </t>
  </si>
  <si>
    <t>valeur</t>
  </si>
  <si>
    <t>Volet Reboisement peuplements économiquement pauvres</t>
  </si>
  <si>
    <t>Volet Desserte</t>
  </si>
  <si>
    <t>Volet Replantation de noyeraies et de peupleraies existantes</t>
  </si>
  <si>
    <t>Dépenses de communication</t>
  </si>
  <si>
    <t>Investissements favorables à la biodiversité et à l'environnement</t>
  </si>
  <si>
    <t>Volet amélioration des peuplements forestiers pour la production de bois d'oeuvre</t>
  </si>
  <si>
    <t>Amélioration des peuplements forestiers pour la production de bois d'œuvre</t>
  </si>
  <si>
    <t>Volet Investissements favorables à la biodiversité et à l'environnement</t>
  </si>
  <si>
    <t>Reboisement peuplements économiquement pauvres</t>
  </si>
  <si>
    <t>Volet Regénération naturelle et enrichissement</t>
  </si>
  <si>
    <t>Regénération naturelle et enrichissement</t>
  </si>
  <si>
    <t>Travaux préparatoires</t>
  </si>
  <si>
    <t>Travaux de relevé de couverts</t>
  </si>
  <si>
    <t>Travaux de crochetage (en vue de l'installation de semis naturels)</t>
  </si>
  <si>
    <t>lutte contre la sécheresse des peupl. plantés par hydrorétenteurs</t>
  </si>
  <si>
    <t>Barème REPLANTATION DE PEUPLERAIES EXISTANTES</t>
  </si>
  <si>
    <t>Reboisement des noyeraies et lutte secheresse peupleraie et noyeraies</t>
  </si>
  <si>
    <t>1- Volet Dessertes</t>
  </si>
  <si>
    <t>4- Volet Reboisement peuplements économiquement pauvres</t>
  </si>
  <si>
    <t>6- Volet Replantation de noyeraies et de peupleraies existantes</t>
  </si>
  <si>
    <t>1- Volet Desserte - hors place de dépôt et hors piste</t>
  </si>
  <si>
    <t>2- Volet Investissements favorables à la biodiversité et à l'environnement</t>
  </si>
  <si>
    <t>3- Volet amélioration des peuplements forestiers pour la production de bois d'oeuvre</t>
  </si>
  <si>
    <t>4- Volet Reboisement peuplements économiquement pauvres - hors barèmes</t>
  </si>
  <si>
    <t>5- Volet Regénération naturelle et enrichissement</t>
  </si>
  <si>
    <t>6- Volet Reboisement des noyeraies et lutte secheresse peupleraie et noyeraies</t>
  </si>
  <si>
    <t>7- Dépenses de communication</t>
  </si>
  <si>
    <t>Frais immatériels</t>
  </si>
  <si>
    <t>FRAIS IMMATÉRIELS (1000€ + 10% des dépenses prévisionnelles présentées)</t>
  </si>
  <si>
    <t>Montant présenté (sur barème et/ou sur frais réels HT)</t>
  </si>
  <si>
    <t>ilots</t>
  </si>
  <si>
    <t>ilot 1</t>
  </si>
  <si>
    <t>ilot 2</t>
  </si>
  <si>
    <t>ilot 3</t>
  </si>
  <si>
    <t>ilot 4</t>
  </si>
  <si>
    <t>ilot 5</t>
  </si>
  <si>
    <t>ilot 6</t>
  </si>
  <si>
    <t>ilot 7</t>
  </si>
  <si>
    <t>ilot 8</t>
  </si>
  <si>
    <t>ilot 9</t>
  </si>
  <si>
    <t>ilot 10</t>
  </si>
  <si>
    <t>desserte</t>
  </si>
  <si>
    <t>Nombre d'ha par îlot</t>
  </si>
  <si>
    <t>Peupliers</t>
  </si>
  <si>
    <t>Nature des dépenses</t>
  </si>
  <si>
    <r>
      <t xml:space="preserve">Unité
</t>
    </r>
    <r>
      <rPr>
        <sz val="10"/>
        <color theme="4" tint="-0.249977111117893"/>
        <rFont val="Arial"/>
        <family val="2"/>
      </rPr>
      <t>Nombre de mètre-linéaire (ml) ou m2 par ilot</t>
    </r>
  </si>
  <si>
    <r>
      <t xml:space="preserve">Identifiant du justificatif
</t>
    </r>
    <r>
      <rPr>
        <sz val="10"/>
        <color theme="4" tint="-0.249977111117893"/>
        <rFont val="Arial"/>
        <family val="2"/>
      </rPr>
      <t xml:space="preserve">Information sur le justificatif joint et qui permet de l'identifier (ex: N° de devis) </t>
    </r>
  </si>
  <si>
    <t xml:space="preserve">Nature de travaux sur frais réels </t>
  </si>
  <si>
    <r>
      <t xml:space="preserve">Numéro(s) de parcelle(s) forestieres
</t>
    </r>
    <r>
      <rPr>
        <sz val="10"/>
        <color theme="4" tint="-0.249977111117893"/>
        <rFont val="Arial"/>
        <family val="2"/>
      </rPr>
      <t>et/ou sous-parcelle(s)</t>
    </r>
  </si>
  <si>
    <r>
      <t xml:space="preserve">Montant demandé 
</t>
    </r>
    <r>
      <rPr>
        <sz val="10"/>
        <color theme="4" tint="-0.249977111117893"/>
        <rFont val="Arial"/>
        <family val="2"/>
      </rPr>
      <t>calculé selon le barème</t>
    </r>
  </si>
  <si>
    <r>
      <t>Dépenses d'investissement sur frais réels</t>
    </r>
    <r>
      <rPr>
        <sz val="20"/>
        <color theme="4" tint="-0.249977111117893"/>
        <rFont val="Arial"/>
        <family val="2"/>
      </rPr>
      <t xml:space="preserve"> (sur devis retenu) </t>
    </r>
  </si>
  <si>
    <t>Argumentaire si devis le moins cher non retenu</t>
  </si>
  <si>
    <t xml:space="preserve">Nom / Prénom ou Dénomination sociale </t>
  </si>
  <si>
    <r>
      <t xml:space="preserve">Nature de dépenses 
</t>
    </r>
    <r>
      <rPr>
        <sz val="10"/>
        <color theme="4" tint="-0.249977111117893"/>
        <rFont val="Arial"/>
        <family val="2"/>
      </rPr>
      <t>Saisir autant de lignes que de natures de dépenses. Pour les plantations, sélectionner l'essence majoritaire</t>
    </r>
  </si>
  <si>
    <r>
      <t xml:space="preserve">Dénomination du fournisseur
</t>
    </r>
    <r>
      <rPr>
        <sz val="10"/>
        <color theme="4" tint="-0.249977111117893"/>
        <rFont val="Arial"/>
        <family val="2"/>
      </rPr>
      <t xml:space="preserve">Nom de l'entreprise, de la structure émettrice du devis </t>
    </r>
  </si>
  <si>
    <t>Ces dépenses sont calculées sur la base des barèmes de l’Etat dans le cadre de l’appel à projets « Renouvellement forestier – France 2030 »  sauf pour les pistes et places de dépôt de la Desserte calculées sur la base du barème de la Région établi en 2022</t>
  </si>
  <si>
    <t>TOTAL DEPENSES PREVISIONNELLES PRESENTEES (Barèmes et frais réels HT)</t>
  </si>
  <si>
    <t>/!\ Les natures de dépenses au réel prévues ci-dessous sont uniquemeent celles qui ne font pas l'objet des barèmes ci-dessus</t>
  </si>
  <si>
    <r>
      <t xml:space="preserve"> Surface 
</t>
    </r>
    <r>
      <rPr>
        <sz val="12"/>
        <color theme="4" tint="-0.249977111117893"/>
        <rFont val="Arial"/>
        <family val="2"/>
      </rPr>
      <t>N</t>
    </r>
    <r>
      <rPr>
        <sz val="10"/>
        <color theme="4" tint="-0.249977111117893"/>
        <rFont val="Arial"/>
        <family val="2"/>
      </rPr>
      <t>ombre de m², m linéaire (le cas échéant) ou ha par ilot</t>
    </r>
  </si>
  <si>
    <t xml:space="preserve">Travaux annexes (revers d’eau, barrières, signalisation…) </t>
  </si>
  <si>
    <t>Travaux création de routes forestières internes aux massifs</t>
  </si>
  <si>
    <t>Travaux de mise au gabarit des routes forestières</t>
  </si>
  <si>
    <t>Travaux liés à la résorption des points noirs</t>
  </si>
  <si>
    <t>Création, maintien ou remise en état de certains espaces ouverts, pelouses, landes, haies, ripisylves,...</t>
  </si>
  <si>
    <t>Insertion paysagère et de prise en compte des spécificités liées à la biodiversité</t>
  </si>
  <si>
    <t>Fourniture et mise en place de plants ou plançons d'essences de diversification</t>
  </si>
  <si>
    <t>Installations pour favoriser le passage de la faune</t>
  </si>
  <si>
    <t>Investissements en lien avec la lutte contre les espèces exotiques envahissantes</t>
  </si>
  <si>
    <t>Retrait des protections contre les dégâts de gibier</t>
  </si>
  <si>
    <t>Dépressage, détourage, balivage</t>
  </si>
  <si>
    <t>Désignation des tiges d’avenir</t>
  </si>
  <si>
    <t>Opérations de taille de formation, opérations d’élagage</t>
  </si>
  <si>
    <t>Cloisonnements fonctionnels sylvicoles ou d’exploitation</t>
  </si>
  <si>
    <t>Plants ou plançons d'essences « objectif » adaptées à la station.</t>
  </si>
  <si>
    <t>Protections individuelles ou clôtures contre les dégâts de gibier</t>
  </si>
  <si>
    <t>Dégagement des plants contre la végétation concurrent</t>
  </si>
  <si>
    <t>Lutte contre la sécheresse des peupl. plantés par hydrorétenteurs</t>
  </si>
  <si>
    <t>Plantation de noyeraies</t>
  </si>
  <si>
    <t>Place de dépôt et de retournement (m²)</t>
  </si>
  <si>
    <r>
      <t xml:space="preserve">Nature des dépenses 
sur barème </t>
    </r>
    <r>
      <rPr>
        <sz val="10"/>
        <color rgb="FFC00000"/>
        <rFont val="Arial"/>
        <family val="2"/>
      </rPr>
      <t>(si le bénéficiaire s'est trompé de poste, vous pouvez sélectionner le bon poste ci-dessous)</t>
    </r>
  </si>
  <si>
    <r>
      <t xml:space="preserve">Unité
</t>
    </r>
    <r>
      <rPr>
        <sz val="10"/>
        <color rgb="FFC00000"/>
        <rFont val="Arial"/>
        <family val="2"/>
      </rPr>
      <t>Nombre de mètre-linéaire (ml) ou m2 par ilot</t>
    </r>
  </si>
  <si>
    <t xml:space="preserve"> /!\ tracer systématiquement l'analyse du caractère raisonnable des couts (OK ou KO)  /!\</t>
  </si>
  <si>
    <t xml:space="preserve">Identifiant du justificatif
</t>
  </si>
  <si>
    <t>TOTAL Assiette FEADER retenue</t>
  </si>
  <si>
    <t>Assiette FEADER instruite</t>
  </si>
  <si>
    <r>
      <t xml:space="preserve">Seules les cellules en couleur "abricot" sont modifiables par l'instructeur
</t>
    </r>
    <r>
      <rPr>
        <i/>
        <sz val="14"/>
        <color rgb="FFC00000"/>
        <rFont val="Arial"/>
        <family val="2"/>
      </rPr>
      <t>Attention le montant des dépenses peut être revu à la baisse suite à l'instruction mais pas à la hausse, 
dans ce dernier cas se rapprocher du demandeur pour qu'il remplisse à nouveau ce fichier</t>
    </r>
  </si>
  <si>
    <t>Montant Région</t>
  </si>
  <si>
    <t>Montant FEADER</t>
  </si>
  <si>
    <t>Commentaires éventuels de l'instructeur</t>
  </si>
  <si>
    <r>
      <t xml:space="preserve">Nature des dépenses 
sur frais réels </t>
    </r>
    <r>
      <rPr>
        <sz val="10"/>
        <color rgb="FFC00000"/>
        <rFont val="Arial"/>
        <family val="2"/>
      </rPr>
      <t>(si le bénéficiaire s'est trompé de poste, vous pouvez sélectionner le bon poste ci-dessous)</t>
    </r>
  </si>
  <si>
    <r>
      <t xml:space="preserve">Commentaire sur le caractère raisonnable (saisie obligatoire)
</t>
    </r>
    <r>
      <rPr>
        <sz val="10"/>
        <color rgb="FFC00000"/>
        <rFont val="Arial"/>
        <family val="2"/>
      </rPr>
      <t>(indiquer la vérification qui a été faite que le résultat ait consisté ou pas à réduire le montant)</t>
    </r>
  </si>
  <si>
    <t xml:space="preserve">Commentaire sur la caractère éligible 
</t>
  </si>
  <si>
    <t>Avez-vous déjà reçu une(des) autre(s) aide(s) sur ce dispositif de la programmation PSN 2023-2027? Si oui, saisir le montant total des dépenses éligibles retenues (après plafonnement) déjà aidées :</t>
  </si>
  <si>
    <t>TOTAL DEPENSES PRESENTEES PLAFONNEES</t>
  </si>
  <si>
    <t>Montant instruit (sur barème et/ou sur frais réels HT)</t>
  </si>
  <si>
    <t>Seules les cellules en couleur "abricot" sont modifiables par l'instructeur</t>
  </si>
  <si>
    <t>Montant total des dépenses éligibles retenues (après plafonnement) déjà aidées sur PSN23-27</t>
  </si>
  <si>
    <t>Annexe convention</t>
  </si>
  <si>
    <r>
      <t xml:space="preserve">Unité instruite
</t>
    </r>
    <r>
      <rPr>
        <sz val="10"/>
        <color theme="4" tint="-0.249977111117893"/>
        <rFont val="Arial"/>
        <family val="2"/>
      </rPr>
      <t>Nombre de mètre-linéaire (ml) ou m2 par ilot</t>
    </r>
  </si>
  <si>
    <t xml:space="preserve">Nature des dépenses 
sur frais réels </t>
  </si>
  <si>
    <t>Dispositf PSN Normandie Investissement Forêt</t>
  </si>
  <si>
    <t>Nature des dépenses 
sur barème</t>
  </si>
  <si>
    <t>Dépenses d'investissement sur frais réels</t>
  </si>
  <si>
    <t>Montant éligible et raisonnable</t>
  </si>
  <si>
    <t>Version 1.7 du 04/03/2026 : Normandie Investissement Forêt</t>
  </si>
  <si>
    <t>Recensement et marquage d’arbres à potentiel de biodiversité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</si>
</sst>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_-* #,##0.00\ [$€-40C]_-;\-* #,##0.00\ [$€-40C]_-;_-* &quot;-&quot;??\ [$€-40C]_-;_-@_-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4" tint="-0.249977111117893"/>
      <name val="Arial"/>
      <family val="2"/>
    </font>
    <font>
      <sz val="11"/>
      <color theme="4" tint="-0.249977111117893"/>
      <name val="Calibri"/>
      <family val="2"/>
    </font>
    <font>
      <sz val="10"/>
      <color theme="4" tint="-0.249977111117893"/>
      <name val="Arial"/>
      <family val="2"/>
    </font>
    <font>
      <sz val="11"/>
      <color theme="4" tint="-0.249977111117893"/>
      <name val="Calibri"/>
      <family val="2"/>
      <scheme val="minor"/>
    </font>
    <font>
      <b/>
      <sz val="14"/>
      <color theme="4" tint="-0.249977111117893"/>
      <name val="Arial"/>
      <family val="2"/>
    </font>
    <font>
      <b/>
      <sz val="10"/>
      <color theme="3" tint="0.39997558519241921"/>
      <name val="Arial"/>
      <family val="2"/>
    </font>
    <font>
      <sz val="11"/>
      <color rgb="FF33CCCC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20"/>
      <color theme="4" tint="-0.249977111117893"/>
      <name val="Arial"/>
      <family val="2"/>
    </font>
    <font>
      <u/>
      <sz val="16"/>
      <color rgb="FFFF0000"/>
      <name val="Arial"/>
      <family val="2"/>
    </font>
    <font>
      <b/>
      <sz val="16"/>
      <name val="Arial"/>
      <family val="2"/>
    </font>
    <font>
      <b/>
      <sz val="12"/>
      <color theme="4" tint="-0.249977111117893"/>
      <name val="Arial"/>
      <family val="2"/>
    </font>
    <font>
      <sz val="11"/>
      <color theme="1"/>
      <name val="Calibri"/>
      <family val="2"/>
    </font>
    <font>
      <sz val="12"/>
      <color rgb="FF008000"/>
      <name val="Arial"/>
      <family val="2"/>
    </font>
    <font>
      <b/>
      <sz val="12"/>
      <name val="Arial"/>
      <family val="2"/>
    </font>
    <font>
      <sz val="11"/>
      <color theme="4" tint="-0.249977111117893"/>
      <name val="Arial"/>
      <family val="2"/>
    </font>
    <font>
      <sz val="11"/>
      <color rgb="FF008000"/>
      <name val="Arial"/>
      <family val="2"/>
    </font>
    <font>
      <sz val="11"/>
      <name val="Arial"/>
      <family val="2"/>
    </font>
    <font>
      <b/>
      <sz val="11"/>
      <color theme="4" tint="-0.249977111117893"/>
      <name val="Arial"/>
      <family val="2"/>
    </font>
    <font>
      <b/>
      <sz val="14"/>
      <name val="Arial"/>
      <family val="2"/>
    </font>
    <font>
      <b/>
      <i/>
      <sz val="10"/>
      <color rgb="FFC00000"/>
      <name val="Arial"/>
      <family val="2"/>
    </font>
    <font>
      <sz val="11"/>
      <color rgb="FFFFFFFF"/>
      <name val="Arial"/>
      <family val="2"/>
    </font>
    <font>
      <sz val="11"/>
      <color rgb="FF000000"/>
      <name val="Calibri"/>
      <family val="2"/>
    </font>
    <font>
      <b/>
      <sz val="12"/>
      <color rgb="FFC00000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i/>
      <sz val="10"/>
      <color theme="0" tint="-0.14999847407452621"/>
      <name val="Arial"/>
      <family val="2"/>
    </font>
    <font>
      <i/>
      <sz val="10"/>
      <color theme="0" tint="-0.14999847407452621"/>
      <name val="Calibri"/>
      <family val="2"/>
    </font>
    <font>
      <i/>
      <sz val="10"/>
      <color theme="0" tint="-0.14999847407452621"/>
      <name val="Calibri"/>
      <family val="2"/>
      <scheme val="minor"/>
    </font>
    <font>
      <sz val="11"/>
      <color theme="0" tint="-0.14999847407452621"/>
      <name val="Arial"/>
      <family val="2"/>
    </font>
    <font>
      <sz val="11"/>
      <color theme="0" tint="-0.14999847407452621"/>
      <name val="Calibri"/>
      <family val="2"/>
      <scheme val="minor"/>
    </font>
    <font>
      <sz val="20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Calibri"/>
      <family val="2"/>
    </font>
    <font>
      <sz val="12"/>
      <color theme="4" tint="-0.249977111117893"/>
      <name val="Arial"/>
      <family val="2"/>
    </font>
    <font>
      <sz val="10"/>
      <color rgb="FFC00000"/>
      <name val="Arial"/>
      <family val="2"/>
    </font>
    <font>
      <b/>
      <i/>
      <sz val="12"/>
      <color rgb="FFC00000"/>
      <name val="Arial"/>
      <family val="2"/>
    </font>
    <font>
      <b/>
      <i/>
      <sz val="11"/>
      <color rgb="FFC00000"/>
      <name val="Calibri"/>
      <family val="2"/>
      <scheme val="minor"/>
    </font>
    <font>
      <b/>
      <i/>
      <sz val="10"/>
      <color rgb="FFC00000"/>
      <name val="Calibri"/>
      <family val="2"/>
      <scheme val="minor"/>
    </font>
    <font>
      <b/>
      <i/>
      <sz val="14"/>
      <color rgb="FFC00000"/>
      <name val="Arial"/>
      <family val="2"/>
    </font>
    <font>
      <i/>
      <sz val="14"/>
      <color rgb="FFC00000"/>
      <name val="Arial"/>
      <family val="2"/>
    </font>
    <font>
      <i/>
      <sz val="11"/>
      <color theme="0" tint="-0.34998626667073579"/>
      <name val="Calibri"/>
      <family val="2"/>
      <scheme val="minor"/>
    </font>
    <font>
      <i/>
      <sz val="11"/>
      <color theme="0" tint="-0.34998626667073579"/>
      <name val="Arial"/>
      <family val="2"/>
    </font>
    <font>
      <sz val="10"/>
      <color rgb="FF0070C0"/>
      <name val="Arial"/>
      <family val="2"/>
    </font>
    <font>
      <i/>
      <sz val="10"/>
      <color theme="8" tint="-0.499984740745262"/>
      <name val="Arial"/>
      <family val="2"/>
    </font>
    <font>
      <sz val="10"/>
      <color rgb="FF008000"/>
      <name val="Arial"/>
      <family val="2"/>
    </font>
    <font>
      <b/>
      <sz val="10"/>
      <color rgb="FF0070C0"/>
      <name val="Arial"/>
      <family val="2"/>
    </font>
    <font>
      <i/>
      <sz val="10"/>
      <color theme="4" tint="-0.249977111117893"/>
      <name val="Calibri"/>
      <family val="2"/>
    </font>
    <font>
      <i/>
      <sz val="11"/>
      <color theme="4" tint="-0.249977111117893"/>
      <name val="Calibri"/>
      <family val="2"/>
      <scheme val="minor"/>
    </font>
    <font>
      <i/>
      <sz val="10"/>
      <color theme="4" tint="-0.249977111117893"/>
      <name val="Arial"/>
      <family val="2"/>
    </font>
    <font>
      <i/>
      <sz val="10"/>
      <color theme="4" tint="-0.249977111117893"/>
      <name val="Calibri"/>
      <family val="2"/>
      <scheme val="minor"/>
    </font>
    <font>
      <b/>
      <i/>
      <sz val="12"/>
      <color theme="4" tint="-0.249977111117893"/>
      <name val="Arial"/>
      <family val="2"/>
    </font>
    <font>
      <i/>
      <sz val="11"/>
      <color theme="4" tint="-0.24997711111789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ck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969696"/>
      </left>
      <right style="thin">
        <color theme="0" tint="-0.34998626667073579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theme="0" tint="-0.34998626667073579"/>
      </right>
      <top/>
      <bottom style="thin">
        <color rgb="FF969696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rgb="FF969696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969696"/>
      </top>
      <bottom style="thin">
        <color rgb="FF969696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969696"/>
      </top>
      <bottom style="thin">
        <color theme="0" tint="-0.499984740745262"/>
      </bottom>
      <diagonal/>
    </border>
    <border>
      <left/>
      <right style="thin">
        <color rgb="FF969696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69696"/>
      </left>
      <right style="thin">
        <color theme="0" tint="-0.34998626667073579"/>
      </right>
      <top style="thin">
        <color rgb="FF969696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rgb="FF969696"/>
      </top>
      <bottom style="thin">
        <color theme="0" tint="-0.499984740745262"/>
      </bottom>
      <diagonal/>
    </border>
    <border>
      <left/>
      <right/>
      <top style="thin">
        <color rgb="FF969696"/>
      </top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rgb="FF969696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/>
    <xf numFmtId="0" fontId="25" fillId="0" borderId="0"/>
  </cellStyleXfs>
  <cellXfs count="197">
    <xf numFmtId="0" fontId="0" fillId="0" borderId="0" xfId="0"/>
    <xf numFmtId="0" fontId="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9" fillId="2" borderId="6" xfId="0" applyFont="1" applyFill="1" applyBorder="1" applyAlignment="1" applyProtection="1">
      <alignment horizontal="center" vertical="center" wrapText="1"/>
      <protection locked="0"/>
    </xf>
    <xf numFmtId="49" fontId="19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7" xfId="0" applyNumberFormat="1" applyFont="1" applyFill="1" applyBorder="1" applyAlignment="1" applyProtection="1">
      <alignment horizontal="center" vertical="center" wrapText="1"/>
      <protection locked="0"/>
    </xf>
    <xf numFmtId="44" fontId="21" fillId="4" borderId="6" xfId="2" applyFont="1" applyFill="1" applyBorder="1" applyAlignment="1" applyProtection="1">
      <alignment horizontal="center" vertical="center" wrapText="1"/>
    </xf>
    <xf numFmtId="2" fontId="19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9" xfId="0" applyFont="1" applyFill="1" applyBorder="1" applyAlignment="1" applyProtection="1">
      <alignment horizontal="center" vertical="center" wrapText="1"/>
      <protection locked="0"/>
    </xf>
    <xf numFmtId="0" fontId="27" fillId="3" borderId="0" xfId="0" applyFont="1" applyFill="1"/>
    <xf numFmtId="166" fontId="19" fillId="2" borderId="12" xfId="0" applyNumberFormat="1" applyFont="1" applyFill="1" applyBorder="1" applyAlignment="1" applyProtection="1">
      <alignment horizontal="center" vertical="center" wrapText="1"/>
      <protection locked="0"/>
    </xf>
    <xf numFmtId="166" fontId="19" fillId="2" borderId="13" xfId="0" applyNumberFormat="1" applyFont="1" applyFill="1" applyBorder="1" applyAlignment="1" applyProtection="1">
      <alignment horizontal="center" vertical="center" wrapText="1"/>
      <protection locked="0"/>
    </xf>
    <xf numFmtId="166" fontId="19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 vertical="center"/>
    </xf>
    <xf numFmtId="0" fontId="27" fillId="0" borderId="0" xfId="0" applyFont="1"/>
    <xf numFmtId="0" fontId="0" fillId="0" borderId="0" xfId="0" applyAlignment="1">
      <alignment horizontal="left"/>
    </xf>
    <xf numFmtId="166" fontId="19" fillId="2" borderId="23" xfId="0" applyNumberFormat="1" applyFont="1" applyFill="1" applyBorder="1" applyAlignment="1" applyProtection="1">
      <alignment horizontal="center" vertical="center" wrapText="1"/>
      <protection locked="0"/>
    </xf>
    <xf numFmtId="44" fontId="35" fillId="4" borderId="6" xfId="2" applyFont="1" applyFill="1" applyBorder="1" applyAlignment="1" applyProtection="1">
      <alignment horizontal="center" vertical="center" wrapText="1"/>
    </xf>
    <xf numFmtId="3" fontId="0" fillId="0" borderId="0" xfId="0" applyNumberForma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/>
    <xf numFmtId="0" fontId="29" fillId="0" borderId="0" xfId="0" applyFont="1"/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49" fontId="19" fillId="2" borderId="6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30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indent="2"/>
    </xf>
    <xf numFmtId="0" fontId="37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centerContinuous" wrapText="1"/>
    </xf>
    <xf numFmtId="0" fontId="11" fillId="0" borderId="0" xfId="0" applyFont="1"/>
    <xf numFmtId="0" fontId="22" fillId="0" borderId="0" xfId="0" applyFont="1" applyAlignment="1">
      <alignment horizontal="centerContinuous" wrapText="1"/>
    </xf>
    <xf numFmtId="0" fontId="20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23" fillId="0" borderId="0" xfId="0" applyFont="1" applyAlignment="1">
      <alignment horizontal="left" vertical="top"/>
    </xf>
    <xf numFmtId="0" fontId="22" fillId="0" borderId="0" xfId="0" applyFont="1" applyAlignment="1">
      <alignment horizontal="centerContinuous" vertical="top" wrapText="1"/>
    </xf>
    <xf numFmtId="0" fontId="20" fillId="0" borderId="0" xfId="0" applyFont="1" applyAlignment="1">
      <alignment vertical="top" wrapText="1"/>
    </xf>
    <xf numFmtId="0" fontId="29" fillId="0" borderId="0" xfId="0" applyFont="1" applyAlignment="1">
      <alignment vertical="top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49" fontId="19" fillId="4" borderId="6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65" fontId="18" fillId="4" borderId="6" xfId="0" applyNumberFormat="1" applyFont="1" applyFill="1" applyBorder="1" applyAlignment="1">
      <alignment horizontal="right" vertical="center" wrapText="1"/>
    </xf>
    <xf numFmtId="165" fontId="36" fillId="0" borderId="0" xfId="1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vertical="center" wrapText="1"/>
    </xf>
    <xf numFmtId="165" fontId="29" fillId="0" borderId="0" xfId="0" applyNumberFormat="1" applyFont="1" applyAlignment="1">
      <alignment horizontal="right" vertical="center" wrapText="1"/>
    </xf>
    <xf numFmtId="0" fontId="31" fillId="0" borderId="0" xfId="0" applyFont="1"/>
    <xf numFmtId="165" fontId="29" fillId="0" borderId="6" xfId="0" applyNumberFormat="1" applyFont="1" applyBorder="1" applyAlignment="1">
      <alignment horizontal="right" vertical="center" wrapText="1"/>
    </xf>
    <xf numFmtId="165" fontId="20" fillId="0" borderId="0" xfId="0" applyNumberFormat="1" applyFont="1" applyAlignment="1">
      <alignment wrapText="1"/>
    </xf>
    <xf numFmtId="165" fontId="21" fillId="4" borderId="6" xfId="0" applyNumberFormat="1" applyFont="1" applyFill="1" applyBorder="1" applyAlignment="1">
      <alignment horizontal="right" vertical="center" wrapText="1"/>
    </xf>
    <xf numFmtId="0" fontId="30" fillId="0" borderId="0" xfId="0" applyFont="1" applyAlignment="1">
      <alignment horizontal="centerContinuous" wrapText="1"/>
    </xf>
    <xf numFmtId="0" fontId="17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14" fillId="3" borderId="1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3" borderId="0" xfId="0" applyFill="1"/>
    <xf numFmtId="165" fontId="18" fillId="0" borderId="0" xfId="0" applyNumberFormat="1" applyFont="1" applyAlignment="1">
      <alignment horizontal="right" vertical="center" wrapText="1"/>
    </xf>
    <xf numFmtId="0" fontId="0" fillId="3" borderId="21" xfId="0" applyFill="1" applyBorder="1"/>
    <xf numFmtId="0" fontId="20" fillId="0" borderId="0" xfId="0" applyFont="1" applyAlignment="1">
      <alignment vertical="center" wrapText="1"/>
    </xf>
    <xf numFmtId="165" fontId="21" fillId="4" borderId="22" xfId="0" applyNumberFormat="1" applyFont="1" applyFill="1" applyBorder="1" applyAlignment="1">
      <alignment horizontal="right" vertical="center" wrapText="1" indent="2"/>
    </xf>
    <xf numFmtId="0" fontId="33" fillId="0" borderId="0" xfId="0" applyFont="1"/>
    <xf numFmtId="165" fontId="32" fillId="0" borderId="0" xfId="0" applyNumberFormat="1" applyFont="1" applyAlignment="1">
      <alignment vertical="center" wrapText="1"/>
    </xf>
    <xf numFmtId="165" fontId="24" fillId="0" borderId="0" xfId="0" applyNumberFormat="1" applyFont="1" applyAlignment="1">
      <alignment vertical="center" wrapText="1"/>
    </xf>
    <xf numFmtId="166" fontId="21" fillId="4" borderId="16" xfId="0" applyNumberFormat="1" applyFont="1" applyFill="1" applyBorder="1" applyAlignment="1">
      <alignment horizontal="right" vertical="center" wrapText="1" indent="2"/>
    </xf>
    <xf numFmtId="0" fontId="0" fillId="0" borderId="0" xfId="0" applyAlignment="1">
      <alignment horizontal="right"/>
    </xf>
    <xf numFmtId="0" fontId="28" fillId="0" borderId="0" xfId="0" applyFont="1"/>
    <xf numFmtId="44" fontId="5" fillId="0" borderId="0" xfId="2" applyFont="1" applyProtection="1"/>
    <xf numFmtId="0" fontId="45" fillId="0" borderId="0" xfId="0" applyFont="1"/>
    <xf numFmtId="44" fontId="0" fillId="0" borderId="0" xfId="2" applyFont="1" applyProtection="1"/>
    <xf numFmtId="0" fontId="26" fillId="8" borderId="17" xfId="0" applyFont="1" applyFill="1" applyBorder="1" applyAlignment="1">
      <alignment horizontal="center" vertical="center" wrapText="1"/>
    </xf>
    <xf numFmtId="44" fontId="26" fillId="8" borderId="17" xfId="2" applyFont="1" applyFill="1" applyBorder="1" applyAlignment="1" applyProtection="1">
      <alignment horizontal="center" vertical="center" wrapText="1"/>
    </xf>
    <xf numFmtId="0" fontId="26" fillId="8" borderId="18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18" fillId="4" borderId="20" xfId="0" applyFont="1" applyFill="1" applyBorder="1" applyAlignment="1">
      <alignment horizontal="right" vertical="center" wrapText="1"/>
    </xf>
    <xf numFmtId="44" fontId="18" fillId="4" borderId="20" xfId="2" applyFont="1" applyFill="1" applyBorder="1" applyAlignment="1" applyProtection="1">
      <alignment horizontal="right" vertical="center" wrapText="1"/>
    </xf>
    <xf numFmtId="0" fontId="42" fillId="0" borderId="0" xfId="0" applyFont="1"/>
    <xf numFmtId="44" fontId="9" fillId="0" borderId="0" xfId="2" applyFont="1" applyFill="1" applyBorder="1" applyAlignment="1" applyProtection="1">
      <alignment horizontal="centerContinuous" wrapText="1"/>
    </xf>
    <xf numFmtId="0" fontId="40" fillId="9" borderId="0" xfId="0" applyFont="1" applyFill="1" applyAlignment="1">
      <alignment horizontal="center" vertical="center" wrapText="1"/>
    </xf>
    <xf numFmtId="165" fontId="14" fillId="3" borderId="14" xfId="0" applyNumberFormat="1" applyFont="1" applyFill="1" applyBorder="1" applyAlignment="1">
      <alignment horizontal="center" vertical="center" wrapText="1"/>
    </xf>
    <xf numFmtId="44" fontId="26" fillId="8" borderId="31" xfId="2" applyFont="1" applyFill="1" applyBorder="1" applyAlignment="1" applyProtection="1">
      <alignment horizontal="center" vertical="center" wrapText="1"/>
    </xf>
    <xf numFmtId="0" fontId="26" fillId="8" borderId="31" xfId="0" applyFont="1" applyFill="1" applyBorder="1" applyAlignment="1">
      <alignment horizontal="center" vertical="center" wrapText="1"/>
    </xf>
    <xf numFmtId="44" fontId="21" fillId="4" borderId="22" xfId="2" applyFont="1" applyFill="1" applyBorder="1" applyAlignment="1" applyProtection="1">
      <alignment horizontal="right" vertical="center" wrapText="1" indent="2"/>
    </xf>
    <xf numFmtId="0" fontId="21" fillId="4" borderId="0" xfId="0" applyFont="1" applyFill="1" applyAlignment="1">
      <alignment horizontal="right" vertical="center" wrapText="1" indent="2"/>
    </xf>
    <xf numFmtId="44" fontId="18" fillId="0" borderId="0" xfId="2" applyFont="1" applyFill="1" applyBorder="1" applyAlignment="1" applyProtection="1">
      <alignment horizontal="right" vertical="center" wrapText="1"/>
    </xf>
    <xf numFmtId="166" fontId="21" fillId="7" borderId="22" xfId="0" applyNumberFormat="1" applyFont="1" applyFill="1" applyBorder="1" applyAlignment="1">
      <alignment horizontal="right" vertical="center" wrapText="1" indent="2"/>
    </xf>
    <xf numFmtId="0" fontId="41" fillId="0" borderId="30" xfId="0" applyFont="1" applyBorder="1" applyAlignment="1">
      <alignment wrapText="1"/>
    </xf>
    <xf numFmtId="0" fontId="18" fillId="7" borderId="20" xfId="0" applyFont="1" applyFill="1" applyBorder="1" applyAlignment="1" applyProtection="1">
      <alignment horizontal="right" vertical="center" wrapText="1"/>
      <protection locked="0"/>
    </xf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44" fontId="18" fillId="7" borderId="20" xfId="2" applyFont="1" applyFill="1" applyBorder="1" applyAlignment="1" applyProtection="1">
      <alignment horizontal="right" vertical="center" wrapText="1"/>
      <protection locked="0"/>
    </xf>
    <xf numFmtId="0" fontId="46" fillId="7" borderId="20" xfId="0" applyFont="1" applyFill="1" applyBorder="1" applyAlignment="1" applyProtection="1">
      <alignment horizontal="right" vertical="center" wrapText="1"/>
      <protection locked="0"/>
    </xf>
    <xf numFmtId="0" fontId="14" fillId="4" borderId="19" xfId="0" applyFont="1" applyFill="1" applyBorder="1" applyAlignment="1">
      <alignment horizontal="center" wrapText="1"/>
    </xf>
    <xf numFmtId="0" fontId="14" fillId="4" borderId="8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left" vertical="center" wrapText="1"/>
    </xf>
    <xf numFmtId="44" fontId="0" fillId="0" borderId="0" xfId="0" applyNumberFormat="1"/>
    <xf numFmtId="0" fontId="4" fillId="5" borderId="6" xfId="0" applyFont="1" applyFill="1" applyBorder="1" applyAlignment="1">
      <alignment horizontal="left" vertical="center" wrapText="1"/>
    </xf>
    <xf numFmtId="9" fontId="4" fillId="5" borderId="6" xfId="3" applyFont="1" applyFill="1" applyBorder="1" applyAlignment="1" applyProtection="1">
      <alignment horizontal="right" vertical="center" wrapText="1"/>
    </xf>
    <xf numFmtId="166" fontId="4" fillId="5" borderId="6" xfId="0" applyNumberFormat="1" applyFont="1" applyFill="1" applyBorder="1" applyAlignment="1">
      <alignment horizontal="left" vertical="center" wrapText="1"/>
    </xf>
    <xf numFmtId="44" fontId="4" fillId="5" borderId="6" xfId="2" applyFont="1" applyFill="1" applyBorder="1" applyAlignment="1" applyProtection="1">
      <alignment horizontal="left" vertical="center" wrapText="1"/>
    </xf>
    <xf numFmtId="49" fontId="47" fillId="7" borderId="32" xfId="0" applyNumberFormat="1" applyFont="1" applyFill="1" applyBorder="1" applyAlignment="1" applyProtection="1">
      <alignment horizontal="right" vertical="center" wrapText="1"/>
      <protection locked="0"/>
    </xf>
    <xf numFmtId="0" fontId="40" fillId="9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wrapText="1"/>
    </xf>
    <xf numFmtId="44" fontId="35" fillId="4" borderId="33" xfId="2" applyFont="1" applyFill="1" applyBorder="1" applyAlignment="1" applyProtection="1">
      <alignment horizontal="center" vertical="center" wrapText="1"/>
    </xf>
    <xf numFmtId="165" fontId="50" fillId="7" borderId="32" xfId="0" applyNumberFormat="1" applyFont="1" applyFill="1" applyBorder="1" applyAlignment="1" applyProtection="1">
      <alignment horizontal="right" vertical="center" wrapText="1"/>
      <protection locked="0"/>
    </xf>
    <xf numFmtId="44" fontId="35" fillId="4" borderId="35" xfId="2" applyFont="1" applyFill="1" applyBorder="1" applyAlignment="1" applyProtection="1">
      <alignment horizontal="center" vertical="center" wrapText="1"/>
    </xf>
    <xf numFmtId="49" fontId="47" fillId="7" borderId="37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66" fontId="21" fillId="0" borderId="0" xfId="0" applyNumberFormat="1" applyFont="1" applyAlignment="1">
      <alignment horizontal="right" vertical="center" wrapText="1" indent="2"/>
    </xf>
    <xf numFmtId="44" fontId="5" fillId="0" borderId="0" xfId="2" applyFont="1" applyFill="1" applyProtection="1"/>
    <xf numFmtId="44" fontId="0" fillId="0" borderId="0" xfId="2" applyFont="1" applyFill="1" applyProtection="1"/>
    <xf numFmtId="0" fontId="14" fillId="0" borderId="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44" fontId="14" fillId="0" borderId="36" xfId="2" applyFont="1" applyFill="1" applyBorder="1" applyAlignment="1" applyProtection="1">
      <alignment horizontal="center" vertical="center" wrapText="1"/>
    </xf>
    <xf numFmtId="0" fontId="51" fillId="0" borderId="0" xfId="0" applyFont="1" applyAlignment="1">
      <alignment wrapText="1"/>
    </xf>
    <xf numFmtId="0" fontId="52" fillId="0" borderId="0" xfId="0" applyFont="1"/>
    <xf numFmtId="49" fontId="18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8" fillId="0" borderId="20" xfId="0" applyFont="1" applyBorder="1" applyAlignment="1" applyProtection="1">
      <alignment horizontal="right" vertical="center" wrapText="1"/>
      <protection locked="0"/>
    </xf>
    <xf numFmtId="0" fontId="18" fillId="0" borderId="0" xfId="0" applyFont="1" applyAlignment="1">
      <alignment wrapText="1"/>
    </xf>
    <xf numFmtId="165" fontId="18" fillId="0" borderId="0" xfId="0" applyNumberFormat="1" applyFont="1" applyAlignment="1">
      <alignment wrapText="1"/>
    </xf>
    <xf numFmtId="165" fontId="21" fillId="0" borderId="6" xfId="0" applyNumberFormat="1" applyFont="1" applyBorder="1" applyAlignment="1">
      <alignment horizontal="right" vertical="center" wrapText="1"/>
    </xf>
    <xf numFmtId="0" fontId="53" fillId="0" borderId="0" xfId="0" applyFo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Continuous" wrapText="1"/>
    </xf>
    <xf numFmtId="44" fontId="3" fillId="0" borderId="0" xfId="2" applyFont="1" applyFill="1" applyBorder="1" applyAlignment="1" applyProtection="1">
      <alignment horizontal="centerContinuous" wrapText="1"/>
    </xf>
    <xf numFmtId="0" fontId="54" fillId="0" borderId="0" xfId="0" applyFont="1"/>
    <xf numFmtId="44" fontId="18" fillId="0" borderId="20" xfId="2" applyFont="1" applyFill="1" applyBorder="1" applyAlignment="1" applyProtection="1">
      <alignment horizontal="right" vertical="center" wrapText="1"/>
      <protection locked="0"/>
    </xf>
    <xf numFmtId="0" fontId="56" fillId="0" borderId="0" xfId="0" applyFont="1" applyAlignment="1" applyProtection="1">
      <alignment horizontal="right" vertical="center" wrapText="1"/>
      <protection locked="0"/>
    </xf>
    <xf numFmtId="44" fontId="14" fillId="0" borderId="17" xfId="2" applyFont="1" applyFill="1" applyBorder="1" applyAlignment="1" applyProtection="1">
      <alignment horizontal="center" vertical="center" wrapText="1"/>
    </xf>
    <xf numFmtId="44" fontId="18" fillId="0" borderId="20" xfId="0" applyNumberFormat="1" applyFont="1" applyBorder="1" applyAlignment="1" applyProtection="1">
      <alignment horizontal="right" vertical="center" wrapText="1"/>
      <protection locked="0"/>
    </xf>
    <xf numFmtId="44" fontId="14" fillId="0" borderId="38" xfId="2" applyFont="1" applyFill="1" applyBorder="1" applyAlignment="1" applyProtection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44" fontId="18" fillId="0" borderId="40" xfId="2" applyFont="1" applyFill="1" applyBorder="1" applyAlignment="1" applyProtection="1">
      <alignment horizontal="right" vertical="center" wrapText="1"/>
      <protection locked="0"/>
    </xf>
    <xf numFmtId="44" fontId="18" fillId="0" borderId="41" xfId="2" applyFont="1" applyFill="1" applyBorder="1" applyAlignment="1" applyProtection="1">
      <alignment horizontal="right" vertical="center" wrapText="1"/>
      <protection locked="0"/>
    </xf>
    <xf numFmtId="44" fontId="14" fillId="0" borderId="42" xfId="2" applyFont="1" applyFill="1" applyBorder="1" applyAlignment="1" applyProtection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5" fillId="0" borderId="28" xfId="0" applyFont="1" applyBorder="1"/>
    <xf numFmtId="0" fontId="5" fillId="0" borderId="26" xfId="0" applyFont="1" applyBorder="1"/>
    <xf numFmtId="0" fontId="14" fillId="0" borderId="35" xfId="0" applyFont="1" applyBorder="1" applyAlignment="1">
      <alignment horizontal="center" vertical="center" wrapText="1"/>
    </xf>
    <xf numFmtId="0" fontId="5" fillId="0" borderId="29" xfId="0" applyFont="1" applyBorder="1"/>
    <xf numFmtId="0" fontId="14" fillId="0" borderId="44" xfId="0" applyFont="1" applyBorder="1" applyAlignment="1">
      <alignment horizontal="center" vertical="center" wrapText="1"/>
    </xf>
    <xf numFmtId="0" fontId="4" fillId="0" borderId="20" xfId="0" applyFont="1" applyBorder="1" applyAlignment="1" applyProtection="1">
      <alignment horizontal="right" vertical="center" wrapText="1"/>
      <protection locked="0"/>
    </xf>
    <xf numFmtId="165" fontId="49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14" fillId="4" borderId="34" xfId="0" applyFont="1" applyFill="1" applyBorder="1" applyAlignment="1">
      <alignment horizontal="center" wrapText="1"/>
    </xf>
    <xf numFmtId="0" fontId="14" fillId="4" borderId="36" xfId="0" applyFont="1" applyFill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 wrapText="1"/>
    </xf>
    <xf numFmtId="9" fontId="4" fillId="5" borderId="33" xfId="3" applyFont="1" applyFill="1" applyBorder="1" applyAlignment="1" applyProtection="1">
      <alignment horizontal="right" vertical="center" wrapText="1"/>
    </xf>
    <xf numFmtId="166" fontId="4" fillId="5" borderId="33" xfId="0" applyNumberFormat="1" applyFont="1" applyFill="1" applyBorder="1" applyAlignment="1">
      <alignment horizontal="left" vertical="center" wrapText="1"/>
    </xf>
    <xf numFmtId="44" fontId="4" fillId="5" borderId="33" xfId="2" applyFont="1" applyFill="1" applyBorder="1" applyAlignment="1" applyProtection="1">
      <alignment horizontal="left" vertical="center" wrapText="1"/>
    </xf>
    <xf numFmtId="0" fontId="48" fillId="0" borderId="0" xfId="0" applyFont="1" applyAlignment="1">
      <alignment horizontal="left" vertical="top" wrapText="1"/>
    </xf>
    <xf numFmtId="166" fontId="21" fillId="4" borderId="10" xfId="0" applyNumberFormat="1" applyFont="1" applyFill="1" applyBorder="1" applyAlignment="1">
      <alignment horizontal="right" vertical="center" wrapText="1"/>
    </xf>
    <xf numFmtId="166" fontId="21" fillId="4" borderId="11" xfId="0" applyNumberFormat="1" applyFont="1" applyFill="1" applyBorder="1" applyAlignment="1">
      <alignment horizontal="right" vertical="center" wrapText="1"/>
    </xf>
    <xf numFmtId="166" fontId="21" fillId="4" borderId="16" xfId="0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indent="2"/>
    </xf>
    <xf numFmtId="0" fontId="14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vertical="center" indent="2"/>
    </xf>
    <xf numFmtId="0" fontId="3" fillId="0" borderId="3" xfId="0" applyFont="1" applyBorder="1" applyAlignment="1">
      <alignment horizontal="left"/>
    </xf>
    <xf numFmtId="0" fontId="16" fillId="2" borderId="1" xfId="0" applyFont="1" applyFill="1" applyBorder="1" applyAlignment="1" applyProtection="1">
      <alignment horizontal="left" vertical="center" indent="2"/>
      <protection locked="0"/>
    </xf>
    <xf numFmtId="0" fontId="15" fillId="0" borderId="3" xfId="0" applyFont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0" fillId="9" borderId="1" xfId="0" applyFont="1" applyFill="1" applyBorder="1" applyAlignment="1">
      <alignment horizontal="center" vertical="center" wrapText="1"/>
    </xf>
    <xf numFmtId="0" fontId="40" fillId="9" borderId="2" xfId="0" applyFont="1" applyFill="1" applyBorder="1" applyAlignment="1">
      <alignment horizontal="center" vertical="center" wrapText="1"/>
    </xf>
    <xf numFmtId="0" fontId="40" fillId="9" borderId="3" xfId="0" applyFont="1" applyFill="1" applyBorder="1" applyAlignment="1">
      <alignment horizontal="center" vertical="center" wrapText="1"/>
    </xf>
    <xf numFmtId="0" fontId="43" fillId="9" borderId="25" xfId="0" applyFont="1" applyFill="1" applyBorder="1" applyAlignment="1">
      <alignment horizontal="center" vertical="center" wrapText="1"/>
    </xf>
    <xf numFmtId="0" fontId="43" fillId="9" borderId="5" xfId="0" applyFont="1" applyFill="1" applyBorder="1" applyAlignment="1">
      <alignment horizontal="center" vertical="center" wrapText="1"/>
    </xf>
    <xf numFmtId="0" fontId="43" fillId="9" borderId="26" xfId="0" applyFont="1" applyFill="1" applyBorder="1" applyAlignment="1">
      <alignment horizontal="center" vertical="center" wrapText="1"/>
    </xf>
    <xf numFmtId="0" fontId="43" fillId="9" borderId="27" xfId="0" applyFont="1" applyFill="1" applyBorder="1" applyAlignment="1">
      <alignment horizontal="center" vertical="center" wrapText="1"/>
    </xf>
    <xf numFmtId="0" fontId="43" fillId="9" borderId="0" xfId="0" applyFont="1" applyFill="1" applyAlignment="1">
      <alignment horizontal="center" vertical="center" wrapText="1"/>
    </xf>
    <xf numFmtId="0" fontId="43" fillId="9" borderId="28" xfId="0" applyFont="1" applyFill="1" applyBorder="1" applyAlignment="1">
      <alignment horizontal="center" vertical="center" wrapText="1"/>
    </xf>
    <xf numFmtId="0" fontId="43" fillId="9" borderId="4" xfId="0" applyFont="1" applyFill="1" applyBorder="1" applyAlignment="1">
      <alignment horizontal="center" vertical="center" wrapText="1"/>
    </xf>
    <xf numFmtId="0" fontId="43" fillId="9" borderId="24" xfId="0" applyFont="1" applyFill="1" applyBorder="1" applyAlignment="1">
      <alignment horizontal="center" vertical="center" wrapText="1"/>
    </xf>
    <xf numFmtId="0" fontId="43" fillId="9" borderId="2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35" fillId="0" borderId="3" xfId="0" applyFont="1" applyBorder="1" applyAlignment="1">
      <alignment horizontal="left" vertical="center" wrapText="1"/>
    </xf>
  </cellXfs>
  <cellStyles count="6">
    <cellStyle name="Milliers" xfId="1" builtinId="3"/>
    <cellStyle name="Monétaire" xfId="2" builtinId="4"/>
    <cellStyle name="Normal" xfId="0" builtinId="0"/>
    <cellStyle name="Normal 2" xfId="5" xr:uid="{55B7922D-E0C5-4AAA-9B39-09682CCFE16E}"/>
    <cellStyle name="Normal 4" xfId="4" xr:uid="{E6A080E1-C1BF-458E-8AEC-40071AF3C36F}"/>
    <cellStyle name="Pourcentage" xfId="3" builtinId="5"/>
  </cellStyles>
  <dxfs count="28"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581884</xdr:colOff>
      <xdr:row>0</xdr:row>
      <xdr:rowOff>88261</xdr:rowOff>
    </xdr:from>
    <xdr:to>
      <xdr:col>3</xdr:col>
      <xdr:colOff>1481666</xdr:colOff>
      <xdr:row>1</xdr:row>
      <xdr:rowOff>121426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682B7B22-1859-4990-9C03-C37E9B34C27F}"/>
            </a:ext>
          </a:extLst>
        </xdr:cNvPr>
        <xdr:cNvGrpSpPr/>
      </xdr:nvGrpSpPr>
      <xdr:grpSpPr>
        <a:xfrm>
          <a:off x="6903662" y="88261"/>
          <a:ext cx="899782" cy="414165"/>
          <a:chOff x="6896606" y="88261"/>
          <a:chExt cx="899782" cy="414165"/>
        </a:xfrm>
      </xdr:grpSpPr>
      <xdr:pic>
        <xdr:nvPicPr>
          <xdr:cNvPr id="5" name="Image 4">
            <a:extLst>
              <a:ext uri="{FF2B5EF4-FFF2-40B4-BE49-F238E27FC236}">
                <a16:creationId xmlns:a16="http://schemas.microsoft.com/office/drawing/2014/main" id="{A62A94EA-94D7-4877-B843-0EEFE1B0BFF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896606" y="88261"/>
            <a:ext cx="360934" cy="373666"/>
          </a:xfrm>
          <a:prstGeom prst="rect">
            <a:avLst/>
          </a:prstGeom>
        </xdr:spPr>
      </xdr:pic>
      <xdr:pic>
        <xdr:nvPicPr>
          <xdr:cNvPr id="7" name="Image 6">
            <a:extLst>
              <a:ext uri="{FF2B5EF4-FFF2-40B4-BE49-F238E27FC236}">
                <a16:creationId xmlns:a16="http://schemas.microsoft.com/office/drawing/2014/main" id="{57D0E0E9-B84D-49B4-8B9C-07CD27D60D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323666" y="98777"/>
            <a:ext cx="472722" cy="403649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</xdr:colOff>
      <xdr:row>0</xdr:row>
      <xdr:rowOff>15240</xdr:rowOff>
    </xdr:from>
    <xdr:to>
      <xdr:col>11</xdr:col>
      <xdr:colOff>260974</xdr:colOff>
      <xdr:row>6</xdr:row>
      <xdr:rowOff>280553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C4ADD9D-A3C9-4D55-9369-78121911E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00900" y="15240"/>
          <a:ext cx="5008234" cy="3922913"/>
        </a:xfrm>
        <a:prstGeom prst="rect">
          <a:avLst/>
        </a:prstGeom>
      </xdr:spPr>
    </xdr:pic>
    <xdr:clientData/>
  </xdr:twoCellAnchor>
  <xdr:twoCellAnchor>
    <xdr:from>
      <xdr:col>2</xdr:col>
      <xdr:colOff>308610</xdr:colOff>
      <xdr:row>2</xdr:row>
      <xdr:rowOff>120650</xdr:rowOff>
    </xdr:from>
    <xdr:to>
      <xdr:col>4</xdr:col>
      <xdr:colOff>666750</xdr:colOff>
      <xdr:row>8</xdr:row>
      <xdr:rowOff>0</xdr:rowOff>
    </xdr:to>
    <xdr:sp macro="" textlink="">
      <xdr:nvSpPr>
        <xdr:cNvPr id="7" name="Flèche : droite 6">
          <a:extLst>
            <a:ext uri="{FF2B5EF4-FFF2-40B4-BE49-F238E27FC236}">
              <a16:creationId xmlns:a16="http://schemas.microsoft.com/office/drawing/2014/main" id="{132F343E-9FE1-49E2-BED6-1D8145D4D898}"/>
            </a:ext>
          </a:extLst>
        </xdr:cNvPr>
        <xdr:cNvSpPr/>
      </xdr:nvSpPr>
      <xdr:spPr>
        <a:xfrm>
          <a:off x="5553710" y="1054100"/>
          <a:ext cx="1882140" cy="1778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Données</a:t>
          </a:r>
          <a:r>
            <a:rPr lang="fr-FR" sz="1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à saisir dans l'écran Plan de financement prévisionnel </a:t>
          </a:r>
          <a:br>
            <a:rPr lang="fr-FR" sz="1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fr-FR" sz="1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Colonne DEPENSES</a:t>
          </a:r>
          <a:endParaRPr lang="fr-FR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38100</xdr:colOff>
      <xdr:row>3</xdr:row>
      <xdr:rowOff>2540</xdr:rowOff>
    </xdr:from>
    <xdr:to>
      <xdr:col>8</xdr:col>
      <xdr:colOff>175260</xdr:colOff>
      <xdr:row>10</xdr:row>
      <xdr:rowOff>53340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89C19A20-BF30-44C3-BDF9-DFAD3267A07C}"/>
            </a:ext>
          </a:extLst>
        </xdr:cNvPr>
        <xdr:cNvSpPr txBox="1"/>
      </xdr:nvSpPr>
      <xdr:spPr>
        <a:xfrm>
          <a:off x="7569200" y="1253490"/>
          <a:ext cx="2423160" cy="2273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Postes de dépenses  = </a:t>
          </a:r>
        </a:p>
        <a:p>
          <a:pPr lvl="0"/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Volet Desserte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Volet Investissements favorables à la biodiversité et à l'environnement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Volet Amélioration des peuplements forestiers pour la production de bois d'oeuvre 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Volet Reboisement peuplements économiquement pauvres 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Volet Regénération naturelle et enrichissement 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Volet Replantation de noyeraies et de peupleraies existantes 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Dépenses de communication</a:t>
          </a:r>
        </a:p>
      </xdr:txBody>
    </xdr:sp>
    <xdr:clientData/>
  </xdr:twoCellAnchor>
  <xdr:twoCellAnchor editAs="oneCell">
    <xdr:from>
      <xdr:col>4</xdr:col>
      <xdr:colOff>684660</xdr:colOff>
      <xdr:row>13</xdr:row>
      <xdr:rowOff>594</xdr:rowOff>
    </xdr:from>
    <xdr:to>
      <xdr:col>9</xdr:col>
      <xdr:colOff>612373</xdr:colOff>
      <xdr:row>17</xdr:row>
      <xdr:rowOff>160019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74C08E07-E146-4516-B892-E7FC0A3DD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85460" y="7239594"/>
          <a:ext cx="3890113" cy="1531025"/>
        </a:xfrm>
        <a:prstGeom prst="rect">
          <a:avLst/>
        </a:prstGeom>
      </xdr:spPr>
    </xdr:pic>
    <xdr:clientData/>
  </xdr:twoCellAnchor>
  <xdr:twoCellAnchor>
    <xdr:from>
      <xdr:col>2</xdr:col>
      <xdr:colOff>381000</xdr:colOff>
      <xdr:row>15</xdr:row>
      <xdr:rowOff>83820</xdr:rowOff>
    </xdr:from>
    <xdr:to>
      <xdr:col>4</xdr:col>
      <xdr:colOff>617220</xdr:colOff>
      <xdr:row>18</xdr:row>
      <xdr:rowOff>133350</xdr:rowOff>
    </xdr:to>
    <xdr:sp macro="" textlink="">
      <xdr:nvSpPr>
        <xdr:cNvPr id="11" name="Flèche : droite 10">
          <a:extLst>
            <a:ext uri="{FF2B5EF4-FFF2-40B4-BE49-F238E27FC236}">
              <a16:creationId xmlns:a16="http://schemas.microsoft.com/office/drawing/2014/main" id="{1F81734D-9F6E-4838-9698-EB01D673FF18}"/>
            </a:ext>
          </a:extLst>
        </xdr:cNvPr>
        <xdr:cNvSpPr/>
      </xdr:nvSpPr>
      <xdr:spPr>
        <a:xfrm>
          <a:off x="5626100" y="4998720"/>
          <a:ext cx="1760220" cy="106553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Données</a:t>
          </a:r>
          <a:r>
            <a:rPr lang="fr-FR" sz="1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à saisir  dans Financement prévu</a:t>
          </a:r>
          <a:endParaRPr lang="fr-FR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184150</xdr:colOff>
      <xdr:row>0</xdr:row>
      <xdr:rowOff>82550</xdr:rowOff>
    </xdr:from>
    <xdr:to>
      <xdr:col>0</xdr:col>
      <xdr:colOff>1083932</xdr:colOff>
      <xdr:row>0</xdr:row>
      <xdr:rowOff>496715</xdr:rowOff>
    </xdr:to>
    <xdr:grpSp>
      <xdr:nvGrpSpPr>
        <xdr:cNvPr id="15" name="Groupe 14">
          <a:extLst>
            <a:ext uri="{FF2B5EF4-FFF2-40B4-BE49-F238E27FC236}">
              <a16:creationId xmlns:a16="http://schemas.microsoft.com/office/drawing/2014/main" id="{F6AE285C-4596-4BA0-B632-0D4071419E63}"/>
            </a:ext>
          </a:extLst>
        </xdr:cNvPr>
        <xdr:cNvGrpSpPr/>
      </xdr:nvGrpSpPr>
      <xdr:grpSpPr>
        <a:xfrm>
          <a:off x="184150" y="82550"/>
          <a:ext cx="899782" cy="414165"/>
          <a:chOff x="6896606" y="88261"/>
          <a:chExt cx="899782" cy="414165"/>
        </a:xfrm>
      </xdr:grpSpPr>
      <xdr:pic>
        <xdr:nvPicPr>
          <xdr:cNvPr id="16" name="Image 15">
            <a:extLst>
              <a:ext uri="{FF2B5EF4-FFF2-40B4-BE49-F238E27FC236}">
                <a16:creationId xmlns:a16="http://schemas.microsoft.com/office/drawing/2014/main" id="{837160C8-0F49-469B-BD07-33079C1D58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6896606" y="88261"/>
            <a:ext cx="360934" cy="373666"/>
          </a:xfrm>
          <a:prstGeom prst="rect">
            <a:avLst/>
          </a:prstGeom>
        </xdr:spPr>
      </xdr:pic>
      <xdr:pic>
        <xdr:nvPicPr>
          <xdr:cNvPr id="17" name="Image 16">
            <a:extLst>
              <a:ext uri="{FF2B5EF4-FFF2-40B4-BE49-F238E27FC236}">
                <a16:creationId xmlns:a16="http://schemas.microsoft.com/office/drawing/2014/main" id="{915E6566-4B40-40BD-80FB-B4273471C3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323666" y="98777"/>
            <a:ext cx="472722" cy="403649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581884</xdr:colOff>
      <xdr:row>0</xdr:row>
      <xdr:rowOff>88261</xdr:rowOff>
    </xdr:from>
    <xdr:to>
      <xdr:col>3</xdr:col>
      <xdr:colOff>1481666</xdr:colOff>
      <xdr:row>1</xdr:row>
      <xdr:rowOff>121426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ADC98CBF-6A27-4285-98BD-2C6817C6B8DF}"/>
            </a:ext>
          </a:extLst>
        </xdr:cNvPr>
        <xdr:cNvGrpSpPr/>
      </xdr:nvGrpSpPr>
      <xdr:grpSpPr>
        <a:xfrm>
          <a:off x="6902002" y="88261"/>
          <a:ext cx="899782" cy="414165"/>
          <a:chOff x="6896606" y="88261"/>
          <a:chExt cx="899782" cy="414165"/>
        </a:xfrm>
      </xdr:grpSpPr>
      <xdr:pic>
        <xdr:nvPicPr>
          <xdr:cNvPr id="3" name="Image 2">
            <a:extLst>
              <a:ext uri="{FF2B5EF4-FFF2-40B4-BE49-F238E27FC236}">
                <a16:creationId xmlns:a16="http://schemas.microsoft.com/office/drawing/2014/main" id="{DD9C3342-9590-4AE8-897B-502AE5B2B4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896606" y="88261"/>
            <a:ext cx="360934" cy="373666"/>
          </a:xfrm>
          <a:prstGeom prst="rect">
            <a:avLst/>
          </a:prstGeom>
        </xdr:spPr>
      </xdr:pic>
      <xdr:pic>
        <xdr:nvPicPr>
          <xdr:cNvPr id="4" name="Image 3">
            <a:extLst>
              <a:ext uri="{FF2B5EF4-FFF2-40B4-BE49-F238E27FC236}">
                <a16:creationId xmlns:a16="http://schemas.microsoft.com/office/drawing/2014/main" id="{79830D6A-3447-4C32-9786-852AEFEB29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323666" y="98777"/>
            <a:ext cx="472722" cy="403649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350296</xdr:colOff>
      <xdr:row>0</xdr:row>
      <xdr:rowOff>80790</xdr:rowOff>
    </xdr:from>
    <xdr:to>
      <xdr:col>5</xdr:col>
      <xdr:colOff>1785470</xdr:colOff>
      <xdr:row>2</xdr:row>
      <xdr:rowOff>89647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8F643A1C-D032-4BE4-BF0C-68AA88177C19}"/>
            </a:ext>
          </a:extLst>
        </xdr:cNvPr>
        <xdr:cNvGrpSpPr/>
      </xdr:nvGrpSpPr>
      <xdr:grpSpPr>
        <a:xfrm>
          <a:off x="9987355" y="80790"/>
          <a:ext cx="1435174" cy="621445"/>
          <a:chOff x="6896606" y="88261"/>
          <a:chExt cx="899782" cy="414165"/>
        </a:xfrm>
      </xdr:grpSpPr>
      <xdr:pic>
        <xdr:nvPicPr>
          <xdr:cNvPr id="3" name="Image 2">
            <a:extLst>
              <a:ext uri="{FF2B5EF4-FFF2-40B4-BE49-F238E27FC236}">
                <a16:creationId xmlns:a16="http://schemas.microsoft.com/office/drawing/2014/main" id="{12DDA3DF-1F62-4049-A77A-5AE26CD3DD6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896606" y="88261"/>
            <a:ext cx="360934" cy="373666"/>
          </a:xfrm>
          <a:prstGeom prst="rect">
            <a:avLst/>
          </a:prstGeom>
        </xdr:spPr>
      </xdr:pic>
      <xdr:pic>
        <xdr:nvPicPr>
          <xdr:cNvPr id="4" name="Image 3">
            <a:extLst>
              <a:ext uri="{FF2B5EF4-FFF2-40B4-BE49-F238E27FC236}">
                <a16:creationId xmlns:a16="http://schemas.microsoft.com/office/drawing/2014/main" id="{20440B27-59F0-45C4-A2BE-B065A9CAE8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323666" y="98777"/>
            <a:ext cx="472722" cy="403649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350296</xdr:colOff>
      <xdr:row>66</xdr:row>
      <xdr:rowOff>80790</xdr:rowOff>
    </xdr:from>
    <xdr:to>
      <xdr:col>5</xdr:col>
      <xdr:colOff>1651000</xdr:colOff>
      <xdr:row>68</xdr:row>
      <xdr:rowOff>89647</xdr:rowOff>
    </xdr:to>
    <xdr:grpSp>
      <xdr:nvGrpSpPr>
        <xdr:cNvPr id="5" name="Groupe 4">
          <a:extLst>
            <a:ext uri="{FF2B5EF4-FFF2-40B4-BE49-F238E27FC236}">
              <a16:creationId xmlns:a16="http://schemas.microsoft.com/office/drawing/2014/main" id="{63F75217-087C-42A8-9159-6637D79C4D55}"/>
            </a:ext>
          </a:extLst>
        </xdr:cNvPr>
        <xdr:cNvGrpSpPr/>
      </xdr:nvGrpSpPr>
      <xdr:grpSpPr>
        <a:xfrm>
          <a:off x="9987355" y="23187319"/>
          <a:ext cx="1300704" cy="621446"/>
          <a:chOff x="6896606" y="88261"/>
          <a:chExt cx="899782" cy="414165"/>
        </a:xfrm>
      </xdr:grpSpPr>
      <xdr:pic>
        <xdr:nvPicPr>
          <xdr:cNvPr id="6" name="Image 5">
            <a:extLst>
              <a:ext uri="{FF2B5EF4-FFF2-40B4-BE49-F238E27FC236}">
                <a16:creationId xmlns:a16="http://schemas.microsoft.com/office/drawing/2014/main" id="{1897C5E6-117B-47C8-8900-A23E807AE8E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896606" y="88261"/>
            <a:ext cx="360934" cy="373666"/>
          </a:xfrm>
          <a:prstGeom prst="rect">
            <a:avLst/>
          </a:prstGeom>
        </xdr:spPr>
      </xdr:pic>
      <xdr:pic>
        <xdr:nvPicPr>
          <xdr:cNvPr id="7" name="Image 6">
            <a:extLst>
              <a:ext uri="{FF2B5EF4-FFF2-40B4-BE49-F238E27FC236}">
                <a16:creationId xmlns:a16="http://schemas.microsoft.com/office/drawing/2014/main" id="{33E83F49-B343-4D93-B207-0A323679EF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323666" y="98777"/>
            <a:ext cx="472722" cy="40364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9853F-E606-48FE-A210-18D0A5E9B4A8}">
  <dimension ref="A1:J156"/>
  <sheetViews>
    <sheetView tabSelected="1" zoomScale="90" zoomScaleNormal="90" workbookViewId="0">
      <selection activeCell="C10" sqref="C10:D10"/>
    </sheetView>
  </sheetViews>
  <sheetFormatPr baseColWidth="10" defaultColWidth="11.54296875" defaultRowHeight="14.5" x14ac:dyDescent="0.35"/>
  <cols>
    <col min="1" max="1" width="33.453125" customWidth="1"/>
    <col min="2" max="2" width="21.54296875" customWidth="1"/>
    <col min="3" max="3" width="35.54296875" customWidth="1"/>
    <col min="4" max="4" width="29.90625" customWidth="1"/>
    <col min="5" max="5" width="31.08984375" customWidth="1"/>
    <col min="6" max="6" width="28.90625" customWidth="1"/>
    <col min="7" max="7" width="26.54296875" customWidth="1"/>
    <col min="8" max="8" width="33.453125" style="57" customWidth="1"/>
    <col min="9" max="9" width="20.90625" customWidth="1"/>
  </cols>
  <sheetData>
    <row r="1" spans="1:9" ht="30" x14ac:dyDescent="0.35">
      <c r="A1" s="20" t="s">
        <v>0</v>
      </c>
      <c r="B1" s="20"/>
      <c r="C1" s="20"/>
      <c r="D1" s="21"/>
      <c r="E1" s="21"/>
      <c r="F1" s="22"/>
      <c r="G1" s="22"/>
      <c r="H1" s="23"/>
      <c r="I1" s="24"/>
    </row>
    <row r="2" spans="1:9" ht="18" x14ac:dyDescent="0.35">
      <c r="A2" s="25" t="s">
        <v>10</v>
      </c>
      <c r="B2" s="25"/>
      <c r="C2" s="21"/>
      <c r="D2" s="1"/>
      <c r="E2" s="1"/>
      <c r="F2" s="22"/>
      <c r="G2" s="22"/>
      <c r="H2" s="23"/>
      <c r="I2" s="24"/>
    </row>
    <row r="3" spans="1:9" x14ac:dyDescent="0.35">
      <c r="A3" s="26" t="s">
        <v>153</v>
      </c>
      <c r="B3" s="26"/>
      <c r="C3" s="27"/>
      <c r="D3" s="28"/>
      <c r="E3" s="28"/>
      <c r="F3" s="29"/>
      <c r="G3" s="29"/>
      <c r="H3" s="23"/>
    </row>
    <row r="4" spans="1:9" ht="39" customHeight="1" x14ac:dyDescent="0.5">
      <c r="A4" s="30" t="s">
        <v>1</v>
      </c>
      <c r="B4" s="30"/>
      <c r="C4" s="25"/>
      <c r="D4" s="31" t="s">
        <v>29</v>
      </c>
      <c r="E4" s="25"/>
      <c r="F4" s="25"/>
      <c r="G4" s="25"/>
      <c r="H4" s="14"/>
      <c r="I4" s="24"/>
    </row>
    <row r="5" spans="1:9" ht="20" x14ac:dyDescent="0.35">
      <c r="A5" s="32"/>
      <c r="B5" s="32"/>
      <c r="C5" s="33"/>
      <c r="D5" s="33"/>
      <c r="E5" s="33"/>
      <c r="F5" s="29"/>
      <c r="G5" s="29"/>
      <c r="H5" s="14"/>
    </row>
    <row r="6" spans="1:9" ht="15.5" x14ac:dyDescent="0.35">
      <c r="A6" s="168" t="s">
        <v>2</v>
      </c>
      <c r="B6" s="169"/>
      <c r="C6" s="170"/>
      <c r="D6" s="171"/>
      <c r="E6" s="34"/>
      <c r="F6" s="29"/>
      <c r="G6" s="29"/>
      <c r="H6" s="35"/>
    </row>
    <row r="7" spans="1:9" ht="27" customHeight="1" x14ac:dyDescent="0.35">
      <c r="A7" s="174" t="s">
        <v>101</v>
      </c>
      <c r="B7" s="175"/>
      <c r="C7" s="172"/>
      <c r="D7" s="173"/>
      <c r="E7" s="34"/>
      <c r="F7" s="29"/>
      <c r="G7" s="29"/>
      <c r="H7" s="13"/>
    </row>
    <row r="8" spans="1:9" ht="15.5" x14ac:dyDescent="0.35">
      <c r="A8" s="36"/>
      <c r="B8" s="36"/>
      <c r="C8" s="37"/>
      <c r="D8" s="2"/>
      <c r="E8" s="2"/>
      <c r="F8" s="29"/>
      <c r="G8" s="29"/>
      <c r="H8" s="13"/>
    </row>
    <row r="9" spans="1:9" ht="15.5" x14ac:dyDescent="0.35">
      <c r="A9" s="168" t="s">
        <v>3</v>
      </c>
      <c r="B9" s="169"/>
      <c r="C9" s="170"/>
      <c r="D9" s="171"/>
      <c r="E9" s="34"/>
      <c r="F9" s="29"/>
      <c r="G9" s="29"/>
      <c r="H9" s="14"/>
    </row>
    <row r="10" spans="1:9" ht="27" customHeight="1" x14ac:dyDescent="0.35">
      <c r="A10" s="174" t="s">
        <v>4</v>
      </c>
      <c r="B10" s="175"/>
      <c r="C10" s="172"/>
      <c r="D10" s="173"/>
      <c r="E10" s="38"/>
      <c r="F10" s="29"/>
      <c r="G10" s="29"/>
      <c r="H10" s="23"/>
    </row>
    <row r="11" spans="1:9" x14ac:dyDescent="0.35">
      <c r="A11" s="2"/>
      <c r="B11" s="2"/>
      <c r="C11" s="39"/>
      <c r="D11" s="40"/>
      <c r="E11" s="40"/>
      <c r="F11" s="40"/>
      <c r="G11" s="28"/>
      <c r="H11" s="23"/>
    </row>
    <row r="12" spans="1:9" ht="25" x14ac:dyDescent="0.5">
      <c r="A12" s="41" t="s">
        <v>12</v>
      </c>
      <c r="B12" s="41"/>
      <c r="C12" s="42"/>
      <c r="D12" s="43"/>
      <c r="E12" s="43"/>
      <c r="F12" s="43"/>
      <c r="G12" s="43"/>
      <c r="H12" s="44"/>
    </row>
    <row r="13" spans="1:9" ht="17.399999999999999" customHeight="1" x14ac:dyDescent="0.35">
      <c r="A13" s="45" t="s">
        <v>104</v>
      </c>
      <c r="B13" s="45"/>
      <c r="C13" s="46"/>
      <c r="D13" s="47"/>
      <c r="E13" s="47"/>
      <c r="F13" s="47"/>
      <c r="G13" s="47"/>
      <c r="H13" s="48"/>
    </row>
    <row r="14" spans="1:9" ht="59" x14ac:dyDescent="0.35">
      <c r="A14" s="49" t="s">
        <v>66</v>
      </c>
      <c r="B14" s="49" t="s">
        <v>97</v>
      </c>
      <c r="C14" s="49" t="s">
        <v>93</v>
      </c>
      <c r="D14" s="49" t="s">
        <v>94</v>
      </c>
      <c r="E14" s="50" t="s">
        <v>8</v>
      </c>
      <c r="F14" s="49" t="s">
        <v>98</v>
      </c>
      <c r="H14" s="23"/>
    </row>
    <row r="15" spans="1:9" ht="27" customHeight="1" x14ac:dyDescent="0.35">
      <c r="A15" s="51"/>
      <c r="B15" s="4"/>
      <c r="C15" s="4"/>
      <c r="D15" s="7"/>
      <c r="E15" s="52" t="str">
        <f>IF(ISBLANK(C15),"",VLOOKUP(Dépenses!C15,Référentiel!$C$44:$D$45,2,FALSE))</f>
        <v/>
      </c>
      <c r="F15" s="53" t="str">
        <f t="shared" ref="F15:F24" si="0">IFERROR(IF(ISBLANK(D15),"",D15)*E15,"")</f>
        <v/>
      </c>
      <c r="H15" s="54"/>
    </row>
    <row r="16" spans="1:9" ht="27" customHeight="1" x14ac:dyDescent="0.35">
      <c r="A16" s="51"/>
      <c r="B16" s="4"/>
      <c r="C16" s="4"/>
      <c r="D16" s="7"/>
      <c r="E16" s="52" t="str">
        <f>IF(ISBLANK(C16),"",VLOOKUP(Dépenses!C16,Référentiel!$C$44:$D$45,2,FALSE))</f>
        <v/>
      </c>
      <c r="F16" s="53" t="str">
        <f t="shared" si="0"/>
        <v/>
      </c>
      <c r="H16" s="55"/>
    </row>
    <row r="17" spans="1:8" ht="27" customHeight="1" x14ac:dyDescent="0.35">
      <c r="A17" s="51"/>
      <c r="B17" s="4"/>
      <c r="C17" s="4"/>
      <c r="D17" s="7"/>
      <c r="E17" s="52" t="str">
        <f>IF(ISBLANK(C17),"",VLOOKUP(Dépenses!C17,Référentiel!$C$44:$D$45,2,FALSE))</f>
        <v/>
      </c>
      <c r="F17" s="53" t="str">
        <f t="shared" si="0"/>
        <v/>
      </c>
      <c r="H17" s="55"/>
    </row>
    <row r="18" spans="1:8" ht="27" customHeight="1" x14ac:dyDescent="0.35">
      <c r="A18" s="51"/>
      <c r="B18" s="4"/>
      <c r="C18" s="4"/>
      <c r="D18" s="7"/>
      <c r="E18" s="52" t="str">
        <f>IF(ISBLANK(C18),"",VLOOKUP(Dépenses!C18,Référentiel!$C$44:$D$45,2,FALSE))</f>
        <v/>
      </c>
      <c r="F18" s="53" t="str">
        <f t="shared" si="0"/>
        <v/>
      </c>
      <c r="H18" s="55"/>
    </row>
    <row r="19" spans="1:8" ht="27" customHeight="1" x14ac:dyDescent="0.35">
      <c r="A19" s="51"/>
      <c r="B19" s="4"/>
      <c r="C19" s="4"/>
      <c r="D19" s="7"/>
      <c r="E19" s="52" t="str">
        <f>IF(ISBLANK(C19),"",VLOOKUP(Dépenses!C19,Référentiel!$C$44:$D$45,2,FALSE))</f>
        <v/>
      </c>
      <c r="F19" s="53" t="str">
        <f t="shared" si="0"/>
        <v/>
      </c>
      <c r="H19" s="55"/>
    </row>
    <row r="20" spans="1:8" ht="27" customHeight="1" x14ac:dyDescent="0.35">
      <c r="A20" s="51"/>
      <c r="B20" s="4"/>
      <c r="C20" s="4"/>
      <c r="D20" s="7"/>
      <c r="E20" s="52" t="str">
        <f>IF(ISBLANK(C20),"",VLOOKUP(Dépenses!C20,Référentiel!$C$44:$D$45,2,FALSE))</f>
        <v/>
      </c>
      <c r="F20" s="53" t="str">
        <f t="shared" si="0"/>
        <v/>
      </c>
      <c r="H20" s="55"/>
    </row>
    <row r="21" spans="1:8" ht="27" customHeight="1" x14ac:dyDescent="0.35">
      <c r="A21" s="51"/>
      <c r="B21" s="4"/>
      <c r="C21" s="4"/>
      <c r="D21" s="7"/>
      <c r="E21" s="52" t="str">
        <f>IF(ISBLANK(C21),"",VLOOKUP(Dépenses!C21,Référentiel!$C$44:$D$45,2,FALSE))</f>
        <v/>
      </c>
      <c r="F21" s="53" t="str">
        <f t="shared" si="0"/>
        <v/>
      </c>
      <c r="H21" s="55"/>
    </row>
    <row r="22" spans="1:8" ht="27" customHeight="1" x14ac:dyDescent="0.35">
      <c r="A22" s="51"/>
      <c r="B22" s="4"/>
      <c r="C22" s="4"/>
      <c r="D22" s="7"/>
      <c r="E22" s="52" t="str">
        <f>IF(ISBLANK(C22),"",VLOOKUP(Dépenses!C22,Référentiel!$C$44:$D$45,2,FALSE))</f>
        <v/>
      </c>
      <c r="F22" s="53" t="str">
        <f t="shared" si="0"/>
        <v/>
      </c>
      <c r="H22" s="55"/>
    </row>
    <row r="23" spans="1:8" ht="27" customHeight="1" x14ac:dyDescent="0.35">
      <c r="A23" s="51"/>
      <c r="B23" s="4"/>
      <c r="C23" s="4"/>
      <c r="D23" s="7"/>
      <c r="E23" s="52" t="str">
        <f>IF(ISBLANK(C23),"",VLOOKUP(Dépenses!C23,Référentiel!$C$44:$D$45,2,FALSE))</f>
        <v/>
      </c>
      <c r="F23" s="53" t="str">
        <f t="shared" si="0"/>
        <v/>
      </c>
      <c r="H23" s="55"/>
    </row>
    <row r="24" spans="1:8" ht="27" customHeight="1" x14ac:dyDescent="0.35">
      <c r="A24" s="51"/>
      <c r="B24" s="4"/>
      <c r="C24" s="4"/>
      <c r="D24" s="7"/>
      <c r="E24" s="52" t="str">
        <f>IF(ISBLANK(C24),"",VLOOKUP(Dépenses!C24,Référentiel!$C$44:$D$45,2,FALSE))</f>
        <v/>
      </c>
      <c r="F24" s="53" t="str">
        <f t="shared" si="0"/>
        <v/>
      </c>
      <c r="H24" s="56">
        <f>SUM(F15:F24)</f>
        <v>0</v>
      </c>
    </row>
    <row r="25" spans="1:8" ht="70.650000000000006" customHeight="1" x14ac:dyDescent="0.35">
      <c r="A25" s="49" t="s">
        <v>67</v>
      </c>
      <c r="B25" s="49" t="s">
        <v>97</v>
      </c>
      <c r="C25" s="49" t="s">
        <v>102</v>
      </c>
      <c r="D25" s="49" t="s">
        <v>91</v>
      </c>
      <c r="E25" s="50" t="s">
        <v>28</v>
      </c>
      <c r="F25" s="49" t="s">
        <v>98</v>
      </c>
      <c r="H25" s="55" t="s">
        <v>7</v>
      </c>
    </row>
    <row r="26" spans="1:8" ht="27" customHeight="1" x14ac:dyDescent="0.35">
      <c r="A26" s="4"/>
      <c r="B26" s="4"/>
      <c r="C26" s="4"/>
      <c r="D26" s="7"/>
      <c r="E26" s="52" t="str">
        <f>IF(ISBLANK(C26),"",VLOOKUP(Dépenses!C26,Référentiel!$B$23:$C$34,2,FALSE))</f>
        <v/>
      </c>
      <c r="F26" s="53" t="str">
        <f t="shared" ref="F26:F43" si="1">IFERROR(IF(ISBLANK(D26),0,D26)*E26,"")</f>
        <v/>
      </c>
      <c r="H26" s="55"/>
    </row>
    <row r="27" spans="1:8" ht="27" customHeight="1" x14ac:dyDescent="0.35">
      <c r="A27" s="4"/>
      <c r="B27" s="4"/>
      <c r="C27" s="4"/>
      <c r="D27" s="7"/>
      <c r="E27" s="52" t="str">
        <f>IF(ISBLANK(C27),"",VLOOKUP(Dépenses!C27,Référentiel!$B$23:$C$34,2,FALSE))</f>
        <v/>
      </c>
      <c r="F27" s="53" t="str">
        <f t="shared" si="1"/>
        <v/>
      </c>
      <c r="H27" s="55" t="s">
        <v>7</v>
      </c>
    </row>
    <row r="28" spans="1:8" ht="27" customHeight="1" x14ac:dyDescent="0.35">
      <c r="A28" s="4"/>
      <c r="B28" s="4"/>
      <c r="C28" s="4"/>
      <c r="D28" s="7"/>
      <c r="E28" s="52" t="str">
        <f>IF(ISBLANK(C28),"",VLOOKUP(Dépenses!C28,Référentiel!$B$23:$C$34,2,FALSE))</f>
        <v/>
      </c>
      <c r="F28" s="53" t="str">
        <f t="shared" si="1"/>
        <v/>
      </c>
      <c r="H28" s="55" t="s">
        <v>7</v>
      </c>
    </row>
    <row r="29" spans="1:8" ht="27" customHeight="1" x14ac:dyDescent="0.35">
      <c r="A29" s="4"/>
      <c r="B29" s="4"/>
      <c r="C29" s="4"/>
      <c r="D29" s="7"/>
      <c r="E29" s="52" t="str">
        <f>IF(ISBLANK(C29),"",VLOOKUP(Dépenses!C29,Référentiel!$B$23:$C$34,2,FALSE))</f>
        <v/>
      </c>
      <c r="F29" s="53" t="str">
        <f t="shared" si="1"/>
        <v/>
      </c>
      <c r="H29" s="55" t="s">
        <v>7</v>
      </c>
    </row>
    <row r="30" spans="1:8" ht="27" customHeight="1" x14ac:dyDescent="0.35">
      <c r="A30" s="4"/>
      <c r="B30" s="4"/>
      <c r="C30" s="4"/>
      <c r="D30" s="3"/>
      <c r="E30" s="52" t="str">
        <f>IF(ISBLANK(C30),"",VLOOKUP(Dépenses!C30,Référentiel!$B$23:$C$34,2,FALSE))</f>
        <v/>
      </c>
      <c r="F30" s="53" t="str">
        <f t="shared" si="1"/>
        <v/>
      </c>
      <c r="H30" s="55" t="s">
        <v>7</v>
      </c>
    </row>
    <row r="31" spans="1:8" ht="27" customHeight="1" x14ac:dyDescent="0.35">
      <c r="A31" s="4"/>
      <c r="B31" s="4"/>
      <c r="C31" s="4"/>
      <c r="D31" s="7"/>
      <c r="E31" s="52" t="str">
        <f>IF(ISBLANK(C31),"",VLOOKUP(Dépenses!C31,Référentiel!$B$23:$C$34,2,FALSE))</f>
        <v/>
      </c>
      <c r="F31" s="53" t="str">
        <f t="shared" si="1"/>
        <v/>
      </c>
      <c r="H31"/>
    </row>
    <row r="32" spans="1:8" ht="27" customHeight="1" x14ac:dyDescent="0.35">
      <c r="A32" s="4"/>
      <c r="B32" s="4"/>
      <c r="C32" s="4"/>
      <c r="D32" s="8"/>
      <c r="E32" s="52" t="str">
        <f>IF(ISBLANK(C32),"",VLOOKUP(Dépenses!C32,Référentiel!$B$23:$C$34,2,FALSE))</f>
        <v/>
      </c>
      <c r="F32" s="53" t="str">
        <f t="shared" si="1"/>
        <v/>
      </c>
      <c r="H32"/>
    </row>
    <row r="33" spans="1:8" ht="27" customHeight="1" x14ac:dyDescent="0.35">
      <c r="A33" s="4"/>
      <c r="B33" s="4"/>
      <c r="C33" s="4"/>
      <c r="D33" s="8"/>
      <c r="E33" s="52" t="str">
        <f>IF(ISBLANK(C33),"",VLOOKUP(Dépenses!C33,Référentiel!$B$23:$C$34,2,FALSE))</f>
        <v/>
      </c>
      <c r="F33" s="53" t="str">
        <f t="shared" si="1"/>
        <v/>
      </c>
      <c r="H33"/>
    </row>
    <row r="34" spans="1:8" ht="27" customHeight="1" x14ac:dyDescent="0.35">
      <c r="A34" s="4"/>
      <c r="B34" s="4"/>
      <c r="C34" s="4"/>
      <c r="D34" s="8"/>
      <c r="E34" s="52" t="str">
        <f>IF(ISBLANK(C34),"",VLOOKUP(Dépenses!C34,Référentiel!$B$23:$C$34,2,FALSE))</f>
        <v/>
      </c>
      <c r="F34" s="53" t="str">
        <f t="shared" si="1"/>
        <v/>
      </c>
      <c r="H34"/>
    </row>
    <row r="35" spans="1:8" ht="27" customHeight="1" x14ac:dyDescent="0.35">
      <c r="A35" s="4"/>
      <c r="B35" s="4"/>
      <c r="C35" s="4"/>
      <c r="D35" s="8"/>
      <c r="E35" s="52" t="str">
        <f>IF(ISBLANK(C35),"",VLOOKUP(Dépenses!C35,Référentiel!$B$23:$C$34,2,FALSE))</f>
        <v/>
      </c>
      <c r="F35" s="53" t="str">
        <f t="shared" si="1"/>
        <v/>
      </c>
      <c r="H35"/>
    </row>
    <row r="36" spans="1:8" ht="27" customHeight="1" x14ac:dyDescent="0.35">
      <c r="A36" s="4"/>
      <c r="B36" s="4"/>
      <c r="C36" s="4"/>
      <c r="D36" s="8"/>
      <c r="E36" s="52" t="str">
        <f>IF(ISBLANK(C36),"",VLOOKUP(Dépenses!C36,Référentiel!$B$23:$C$34,2,FALSE))</f>
        <v/>
      </c>
      <c r="F36" s="53" t="str">
        <f t="shared" si="1"/>
        <v/>
      </c>
      <c r="H36"/>
    </row>
    <row r="37" spans="1:8" ht="27" customHeight="1" x14ac:dyDescent="0.35">
      <c r="A37" s="4"/>
      <c r="B37" s="4"/>
      <c r="C37" s="4"/>
      <c r="D37" s="8"/>
      <c r="E37" s="52" t="str">
        <f>IF(ISBLANK(C37),"",VLOOKUP(Dépenses!C37,Référentiel!$B$23:$C$34,2,FALSE))</f>
        <v/>
      </c>
      <c r="F37" s="53" t="str">
        <f t="shared" si="1"/>
        <v/>
      </c>
      <c r="H37"/>
    </row>
    <row r="38" spans="1:8" ht="27" customHeight="1" x14ac:dyDescent="0.35">
      <c r="A38" s="4"/>
      <c r="B38" s="4"/>
      <c r="C38" s="4"/>
      <c r="D38" s="8"/>
      <c r="E38" s="52" t="str">
        <f>IF(ISBLANK(C38),"",VLOOKUP(Dépenses!C38,Référentiel!$B$23:$C$34,2,FALSE))</f>
        <v/>
      </c>
      <c r="F38" s="53" t="str">
        <f t="shared" si="1"/>
        <v/>
      </c>
      <c r="H38"/>
    </row>
    <row r="39" spans="1:8" ht="27" customHeight="1" x14ac:dyDescent="0.35">
      <c r="A39" s="4"/>
      <c r="B39" s="4"/>
      <c r="C39" s="4"/>
      <c r="D39" s="8"/>
      <c r="E39" s="52" t="str">
        <f>IF(ISBLANK(C39),"",VLOOKUP(Dépenses!C39,Référentiel!$B$23:$C$34,2,FALSE))</f>
        <v/>
      </c>
      <c r="F39" s="53" t="str">
        <f t="shared" si="1"/>
        <v/>
      </c>
      <c r="H39"/>
    </row>
    <row r="40" spans="1:8" ht="27" customHeight="1" x14ac:dyDescent="0.35">
      <c r="A40" s="4"/>
      <c r="B40" s="4"/>
      <c r="C40" s="4"/>
      <c r="D40" s="8"/>
      <c r="E40" s="52" t="str">
        <f>IF(ISBLANK(C40),"",VLOOKUP(Dépenses!C40,Référentiel!$B$23:$C$34,2,FALSE))</f>
        <v/>
      </c>
      <c r="F40" s="53" t="str">
        <f t="shared" si="1"/>
        <v/>
      </c>
      <c r="H40"/>
    </row>
    <row r="41" spans="1:8" ht="27" customHeight="1" x14ac:dyDescent="0.35">
      <c r="A41" s="4"/>
      <c r="B41" s="4"/>
      <c r="C41" s="4"/>
      <c r="D41" s="8"/>
      <c r="E41" s="52" t="str">
        <f>IF(ISBLANK(C41),"",VLOOKUP(Dépenses!C41,Référentiel!$B$23:$C$34,2,FALSE))</f>
        <v/>
      </c>
      <c r="F41" s="53" t="str">
        <f t="shared" si="1"/>
        <v/>
      </c>
      <c r="H41"/>
    </row>
    <row r="42" spans="1:8" ht="27" customHeight="1" x14ac:dyDescent="0.35">
      <c r="A42" s="4"/>
      <c r="B42" s="4"/>
      <c r="C42" s="4"/>
      <c r="D42" s="8"/>
      <c r="E42" s="52" t="str">
        <f>IF(ISBLANK(C42),"",VLOOKUP(Dépenses!C42,Référentiel!$B$23:$C$34,2,FALSE))</f>
        <v/>
      </c>
      <c r="F42" s="53" t="str">
        <f t="shared" si="1"/>
        <v/>
      </c>
      <c r="H42"/>
    </row>
    <row r="43" spans="1:8" ht="27" customHeight="1" x14ac:dyDescent="0.35">
      <c r="A43" s="4"/>
      <c r="B43" s="4"/>
      <c r="C43" s="4"/>
      <c r="D43" s="8"/>
      <c r="E43" s="52" t="str">
        <f>IF(ISBLANK(C43),"",VLOOKUP(Dépenses!C43,Référentiel!$B$23:$C$34,2,FALSE))</f>
        <v/>
      </c>
      <c r="F43" s="53" t="str">
        <f t="shared" si="1"/>
        <v/>
      </c>
      <c r="H43"/>
    </row>
    <row r="44" spans="1:8" ht="27" customHeight="1" x14ac:dyDescent="0.35">
      <c r="A44" s="4"/>
      <c r="B44" s="4"/>
      <c r="C44" s="4"/>
      <c r="D44" s="8"/>
      <c r="E44" s="52" t="str">
        <f>IF(ISBLANK(C44),"",VLOOKUP(Dépenses!C44,Référentiel!$B$23:$C$34,2,FALSE))</f>
        <v/>
      </c>
      <c r="F44" s="53" t="str">
        <f>IFERROR(IF(ISBLANK(D44),0,D44)*E44,"")</f>
        <v/>
      </c>
      <c r="H44"/>
    </row>
    <row r="45" spans="1:8" ht="27" customHeight="1" x14ac:dyDescent="0.35">
      <c r="A45" s="4"/>
      <c r="B45" s="4"/>
      <c r="C45" s="4"/>
      <c r="D45" s="8"/>
      <c r="E45" s="52" t="str">
        <f>IF(ISBLANK(C45),"",VLOOKUP(Dépenses!C45,Référentiel!$B$23:$C$34,2,FALSE))</f>
        <v/>
      </c>
      <c r="F45" s="53" t="str">
        <f>IFERROR(IF(ISBLANK(D45),0,D45)*E45,"")</f>
        <v/>
      </c>
      <c r="H45" s="56">
        <f>SUM(F26:F45)</f>
        <v>0</v>
      </c>
    </row>
    <row r="46" spans="1:8" ht="59" x14ac:dyDescent="0.35">
      <c r="A46" s="49" t="s">
        <v>68</v>
      </c>
      <c r="B46" s="49" t="s">
        <v>97</v>
      </c>
      <c r="C46" s="49" t="s">
        <v>102</v>
      </c>
      <c r="D46" s="49" t="s">
        <v>91</v>
      </c>
      <c r="E46" s="50" t="s">
        <v>28</v>
      </c>
      <c r="F46" s="49" t="s">
        <v>98</v>
      </c>
      <c r="H46" s="55" t="s">
        <v>7</v>
      </c>
    </row>
    <row r="47" spans="1:8" ht="27" customHeight="1" x14ac:dyDescent="0.35">
      <c r="A47" s="4"/>
      <c r="B47" s="4"/>
      <c r="C47" s="4"/>
      <c r="D47" s="3"/>
      <c r="E47" s="52" t="str">
        <f>IF(ISBLANK(C47),"",VLOOKUP(Dépenses!C47,Référentiel!$D$23:$E$25,2,FALSE))</f>
        <v/>
      </c>
      <c r="F47" s="53" t="str">
        <f t="shared" ref="F47:F66" si="2">IFERROR(IF(ISBLANK(D47),0,D47)*E47,"")</f>
        <v/>
      </c>
      <c r="H47" s="55" t="s">
        <v>7</v>
      </c>
    </row>
    <row r="48" spans="1:8" ht="27" customHeight="1" x14ac:dyDescent="0.35">
      <c r="A48" s="4"/>
      <c r="B48" s="4"/>
      <c r="C48" s="4"/>
      <c r="D48" s="3"/>
      <c r="E48" s="52" t="str">
        <f>IF(ISBLANK(C48),"",VLOOKUP(Dépenses!C48,Référentiel!$D$23:$E$25,2,FALSE))</f>
        <v/>
      </c>
      <c r="F48" s="53" t="str">
        <f t="shared" si="2"/>
        <v/>
      </c>
      <c r="H48" s="55"/>
    </row>
    <row r="49" spans="1:8" ht="27" customHeight="1" x14ac:dyDescent="0.35">
      <c r="A49" s="4"/>
      <c r="B49" s="4"/>
      <c r="C49" s="4"/>
      <c r="D49" s="3"/>
      <c r="E49" s="52" t="str">
        <f>IF(ISBLANK(C49),"",VLOOKUP(Dépenses!C49,Référentiel!$D$23:$E$25,2,FALSE))</f>
        <v/>
      </c>
      <c r="F49" s="53" t="str">
        <f t="shared" si="2"/>
        <v/>
      </c>
      <c r="H49" s="55"/>
    </row>
    <row r="50" spans="1:8" ht="27" customHeight="1" x14ac:dyDescent="0.35">
      <c r="A50" s="4"/>
      <c r="B50" s="4"/>
      <c r="C50" s="4"/>
      <c r="D50" s="3"/>
      <c r="E50" s="52" t="str">
        <f>IF(ISBLANK(C50),"",VLOOKUP(Dépenses!C50,Référentiel!$D$23:$E$25,2,FALSE))</f>
        <v/>
      </c>
      <c r="F50" s="53" t="str">
        <f t="shared" si="2"/>
        <v/>
      </c>
      <c r="H50" s="55"/>
    </row>
    <row r="51" spans="1:8" ht="27" customHeight="1" x14ac:dyDescent="0.35">
      <c r="A51" s="4"/>
      <c r="B51" s="4"/>
      <c r="C51" s="4"/>
      <c r="D51" s="3"/>
      <c r="E51" s="52" t="str">
        <f>IF(ISBLANK(C51),"",VLOOKUP(Dépenses!C51,Référentiel!$D$23:$E$25,2,FALSE))</f>
        <v/>
      </c>
      <c r="F51" s="53" t="str">
        <f t="shared" si="2"/>
        <v/>
      </c>
      <c r="H51" s="55"/>
    </row>
    <row r="52" spans="1:8" ht="27" customHeight="1" x14ac:dyDescent="0.35">
      <c r="A52" s="4"/>
      <c r="B52" s="4"/>
      <c r="C52" s="4"/>
      <c r="D52" s="3"/>
      <c r="E52" s="52" t="str">
        <f>IF(ISBLANK(C52),"",VLOOKUP(Dépenses!C52,Référentiel!$D$23:$E$25,2,FALSE))</f>
        <v/>
      </c>
      <c r="F52" s="53" t="str">
        <f t="shared" si="2"/>
        <v/>
      </c>
      <c r="H52" s="55"/>
    </row>
    <row r="53" spans="1:8" ht="27" customHeight="1" x14ac:dyDescent="0.35">
      <c r="A53" s="4"/>
      <c r="B53" s="4"/>
      <c r="C53" s="4"/>
      <c r="D53" s="3"/>
      <c r="E53" s="52" t="str">
        <f>IF(ISBLANK(C53),"",VLOOKUP(Dépenses!C53,Référentiel!$D$23:$E$25,2,FALSE))</f>
        <v/>
      </c>
      <c r="F53" s="53" t="str">
        <f t="shared" si="2"/>
        <v/>
      </c>
      <c r="H53" s="55"/>
    </row>
    <row r="54" spans="1:8" ht="27" customHeight="1" x14ac:dyDescent="0.35">
      <c r="A54" s="4"/>
      <c r="B54" s="4"/>
      <c r="C54" s="4"/>
      <c r="D54" s="3"/>
      <c r="E54" s="52" t="str">
        <f>IF(ISBLANK(C54),"",VLOOKUP(Dépenses!C54,Référentiel!$D$23:$E$25,2,FALSE))</f>
        <v/>
      </c>
      <c r="F54" s="53" t="str">
        <f t="shared" si="2"/>
        <v/>
      </c>
      <c r="H54" s="55" t="s">
        <v>7</v>
      </c>
    </row>
    <row r="55" spans="1:8" ht="27" customHeight="1" x14ac:dyDescent="0.35">
      <c r="A55" s="4"/>
      <c r="B55" s="4"/>
      <c r="C55" s="4"/>
      <c r="D55" s="3"/>
      <c r="E55" s="52" t="str">
        <f>IF(ISBLANK(C55),"",VLOOKUP(Dépenses!C55,Référentiel!$D$23:$E$25,2,FALSE))</f>
        <v/>
      </c>
      <c r="F55" s="53" t="str">
        <f t="shared" si="2"/>
        <v/>
      </c>
    </row>
    <row r="56" spans="1:8" ht="27" customHeight="1" x14ac:dyDescent="0.35">
      <c r="A56" s="4"/>
      <c r="B56" s="4"/>
      <c r="C56" s="5"/>
      <c r="D56" s="3"/>
      <c r="E56" s="52" t="str">
        <f>IF(ISBLANK(C56),"",VLOOKUP(Dépenses!C56,Référentiel!$D$23:$E$25,2,FALSE))</f>
        <v/>
      </c>
      <c r="F56" s="53" t="str">
        <f t="shared" si="2"/>
        <v/>
      </c>
      <c r="H56" s="55" t="s">
        <v>7</v>
      </c>
    </row>
    <row r="57" spans="1:8" ht="27" customHeight="1" x14ac:dyDescent="0.35">
      <c r="A57" s="4"/>
      <c r="B57" s="4"/>
      <c r="C57" s="5"/>
      <c r="D57" s="3"/>
      <c r="E57" s="52" t="str">
        <f>IF(ISBLANK(C57),"",VLOOKUP(Dépenses!C57,Référentiel!$D$23:$E$25,2,FALSE))</f>
        <v/>
      </c>
      <c r="F57" s="53" t="str">
        <f t="shared" si="2"/>
        <v/>
      </c>
      <c r="H57" s="55" t="s">
        <v>7</v>
      </c>
    </row>
    <row r="58" spans="1:8" ht="27" customHeight="1" x14ac:dyDescent="0.35">
      <c r="A58" s="4"/>
      <c r="B58" s="4"/>
      <c r="C58" s="5"/>
      <c r="D58" s="3"/>
      <c r="E58" s="52" t="str">
        <f>IF(ISBLANK(C58),"",VLOOKUP(Dépenses!C58,Référentiel!$D$23:$E$25,2,FALSE))</f>
        <v/>
      </c>
      <c r="F58" s="53" t="str">
        <f t="shared" si="2"/>
        <v/>
      </c>
      <c r="H58" s="55"/>
    </row>
    <row r="59" spans="1:8" ht="27" customHeight="1" x14ac:dyDescent="0.35">
      <c r="A59" s="4"/>
      <c r="B59" s="4"/>
      <c r="C59" s="5"/>
      <c r="D59" s="3"/>
      <c r="E59" s="52" t="str">
        <f>IF(ISBLANK(C59),"",VLOOKUP(Dépenses!C59,Référentiel!$D$23:$E$25,2,FALSE))</f>
        <v/>
      </c>
      <c r="F59" s="53" t="str">
        <f t="shared" si="2"/>
        <v/>
      </c>
      <c r="H59" s="55"/>
    </row>
    <row r="60" spans="1:8" ht="27" customHeight="1" x14ac:dyDescent="0.35">
      <c r="A60" s="4"/>
      <c r="B60" s="4"/>
      <c r="C60" s="5"/>
      <c r="D60" s="3"/>
      <c r="E60" s="52" t="str">
        <f>IF(ISBLANK(C60),"",VLOOKUP(Dépenses!C60,Référentiel!$D$23:$E$25,2,FALSE))</f>
        <v/>
      </c>
      <c r="F60" s="53" t="str">
        <f t="shared" si="2"/>
        <v/>
      </c>
      <c r="H60" s="55"/>
    </row>
    <row r="61" spans="1:8" ht="27" customHeight="1" x14ac:dyDescent="0.35">
      <c r="A61" s="4"/>
      <c r="B61" s="4"/>
      <c r="C61" s="5"/>
      <c r="D61" s="3"/>
      <c r="E61" s="52" t="str">
        <f>IF(ISBLANK(C61),"",VLOOKUP(Dépenses!C61,Référentiel!$D$23:$E$25,2,FALSE))</f>
        <v/>
      </c>
      <c r="F61" s="53" t="str">
        <f t="shared" si="2"/>
        <v/>
      </c>
      <c r="H61" s="55"/>
    </row>
    <row r="62" spans="1:8" ht="27" customHeight="1" x14ac:dyDescent="0.35">
      <c r="A62" s="4"/>
      <c r="B62" s="4"/>
      <c r="C62" s="5"/>
      <c r="D62" s="3"/>
      <c r="E62" s="52" t="str">
        <f>IF(ISBLANK(C62),"",VLOOKUP(Dépenses!C62,Référentiel!$D$23:$E$25,2,FALSE))</f>
        <v/>
      </c>
      <c r="F62" s="53" t="str">
        <f t="shared" si="2"/>
        <v/>
      </c>
      <c r="H62" s="55"/>
    </row>
    <row r="63" spans="1:8" ht="27" customHeight="1" x14ac:dyDescent="0.35">
      <c r="A63" s="4"/>
      <c r="B63" s="4"/>
      <c r="C63" s="5"/>
      <c r="D63" s="3"/>
      <c r="E63" s="52" t="str">
        <f>IF(ISBLANK(C63),"",VLOOKUP(Dépenses!C63,Référentiel!$D$23:$E$25,2,FALSE))</f>
        <v/>
      </c>
      <c r="F63" s="53" t="str">
        <f t="shared" si="2"/>
        <v/>
      </c>
      <c r="H63" s="55"/>
    </row>
    <row r="64" spans="1:8" ht="27" customHeight="1" x14ac:dyDescent="0.35">
      <c r="A64" s="4"/>
      <c r="B64" s="4"/>
      <c r="C64" s="5"/>
      <c r="D64" s="3"/>
      <c r="E64" s="52" t="str">
        <f>IF(ISBLANK(C64),"",VLOOKUP(Dépenses!C64,Référentiel!$D$23:$E$25,2,FALSE))</f>
        <v/>
      </c>
      <c r="F64" s="53" t="str">
        <f t="shared" si="2"/>
        <v/>
      </c>
      <c r="H64" s="58"/>
    </row>
    <row r="65" spans="1:10" ht="27" customHeight="1" x14ac:dyDescent="0.35">
      <c r="A65" s="4"/>
      <c r="B65" s="4"/>
      <c r="C65" s="5"/>
      <c r="D65" s="3"/>
      <c r="E65" s="52" t="str">
        <f>IF(ISBLANK(C65),"",VLOOKUP(Dépenses!C65,Référentiel!$D$23:$E$25,2,FALSE))</f>
        <v/>
      </c>
      <c r="F65" s="53" t="str">
        <f t="shared" si="2"/>
        <v/>
      </c>
      <c r="H65" s="55" t="s">
        <v>7</v>
      </c>
    </row>
    <row r="66" spans="1:10" ht="27" customHeight="1" x14ac:dyDescent="0.35">
      <c r="A66" s="4"/>
      <c r="B66" s="4"/>
      <c r="C66" s="5"/>
      <c r="D66" s="3"/>
      <c r="E66" s="52" t="str">
        <f>IF(ISBLANK(C66),"",VLOOKUP(Dépenses!C66,Référentiel!$D$23:$E$25,2,FALSE))</f>
        <v/>
      </c>
      <c r="F66" s="53" t="str">
        <f t="shared" si="2"/>
        <v/>
      </c>
      <c r="H66" s="56">
        <f>SUM(F47:F66)</f>
        <v>0</v>
      </c>
    </row>
    <row r="67" spans="1:10" x14ac:dyDescent="0.35">
      <c r="A67" s="43"/>
      <c r="B67" s="43"/>
      <c r="C67" s="43"/>
      <c r="D67" s="59"/>
      <c r="E67" s="59"/>
      <c r="F67" s="60">
        <f>SUM(F15:F66)</f>
        <v>0</v>
      </c>
      <c r="H67" s="23"/>
    </row>
    <row r="68" spans="1:10" ht="25" x14ac:dyDescent="0.5">
      <c r="A68" s="41" t="s">
        <v>99</v>
      </c>
      <c r="B68" s="41"/>
      <c r="C68" s="39"/>
      <c r="D68" s="40"/>
      <c r="E68" s="40"/>
      <c r="F68" s="40"/>
      <c r="G68" s="40"/>
      <c r="H68" s="61"/>
    </row>
    <row r="69" spans="1:10" x14ac:dyDescent="0.35">
      <c r="A69" s="45" t="s">
        <v>106</v>
      </c>
      <c r="B69" s="45"/>
      <c r="C69" s="39"/>
      <c r="D69" s="40"/>
      <c r="E69" s="40"/>
      <c r="F69" s="40"/>
      <c r="G69" s="40"/>
      <c r="H69" s="61"/>
    </row>
    <row r="70" spans="1:10" ht="15.5" x14ac:dyDescent="0.35">
      <c r="A70" s="62"/>
      <c r="B70" s="62"/>
      <c r="C70" s="63"/>
      <c r="D70" s="64"/>
      <c r="E70" s="64"/>
      <c r="F70" s="64"/>
      <c r="G70" s="64"/>
      <c r="H70" s="65"/>
    </row>
    <row r="71" spans="1:10" ht="59" x14ac:dyDescent="0.35">
      <c r="A71" s="49" t="s">
        <v>69</v>
      </c>
      <c r="B71" s="49" t="s">
        <v>97</v>
      </c>
      <c r="C71" s="49" t="s">
        <v>96</v>
      </c>
      <c r="D71" s="49" t="s">
        <v>5</v>
      </c>
      <c r="E71" s="49" t="s">
        <v>107</v>
      </c>
      <c r="F71" s="49" t="s">
        <v>103</v>
      </c>
      <c r="G71" s="50" t="s">
        <v>95</v>
      </c>
      <c r="H71" s="66" t="s">
        <v>6</v>
      </c>
      <c r="I71" s="66" t="s">
        <v>100</v>
      </c>
      <c r="J71" s="67"/>
    </row>
    <row r="72" spans="1:10" ht="27" customHeight="1" x14ac:dyDescent="0.35">
      <c r="A72" s="68"/>
      <c r="B72" s="4"/>
      <c r="C72" s="3"/>
      <c r="D72" s="4"/>
      <c r="E72" s="4"/>
      <c r="F72" s="4"/>
      <c r="G72" s="5"/>
      <c r="H72" s="12"/>
      <c r="I72" s="4"/>
      <c r="J72" s="69"/>
    </row>
    <row r="73" spans="1:10" ht="27" customHeight="1" x14ac:dyDescent="0.35">
      <c r="A73" s="68"/>
      <c r="B73" s="4"/>
      <c r="C73" s="3"/>
      <c r="D73" s="4"/>
      <c r="E73" s="4"/>
      <c r="F73" s="4"/>
      <c r="G73" s="5"/>
      <c r="H73" s="12"/>
      <c r="I73" s="4"/>
      <c r="J73" s="69"/>
    </row>
    <row r="74" spans="1:10" ht="27" customHeight="1" x14ac:dyDescent="0.35">
      <c r="A74" s="68"/>
      <c r="B74" s="4"/>
      <c r="C74" s="3"/>
      <c r="D74" s="4"/>
      <c r="E74" s="4"/>
      <c r="F74" s="4"/>
      <c r="G74" s="5"/>
      <c r="H74" s="12"/>
      <c r="I74" s="4"/>
      <c r="J74" s="69"/>
    </row>
    <row r="75" spans="1:10" ht="27" customHeight="1" x14ac:dyDescent="0.35">
      <c r="A75" s="68"/>
      <c r="B75" s="4"/>
      <c r="C75" s="3"/>
      <c r="D75" s="4"/>
      <c r="E75" s="4"/>
      <c r="F75" s="4"/>
      <c r="G75" s="5"/>
      <c r="H75" s="12"/>
      <c r="I75" s="4"/>
      <c r="J75" s="69"/>
    </row>
    <row r="76" spans="1:10" ht="27" customHeight="1" x14ac:dyDescent="0.35">
      <c r="A76" s="68"/>
      <c r="B76" s="4"/>
      <c r="C76" s="3"/>
      <c r="D76" s="4"/>
      <c r="E76" s="4"/>
      <c r="F76" s="4"/>
      <c r="G76" s="5"/>
      <c r="H76" s="12"/>
      <c r="I76" s="4"/>
      <c r="J76" s="69"/>
    </row>
    <row r="77" spans="1:10" ht="27" customHeight="1" x14ac:dyDescent="0.35">
      <c r="A77" s="68"/>
      <c r="B77" s="4"/>
      <c r="C77" s="3"/>
      <c r="D77" s="4"/>
      <c r="E77" s="4"/>
      <c r="F77" s="4"/>
      <c r="G77" s="5"/>
      <c r="H77" s="12"/>
      <c r="I77" s="4"/>
      <c r="J77" s="69"/>
    </row>
    <row r="78" spans="1:10" ht="27" customHeight="1" x14ac:dyDescent="0.35">
      <c r="A78" s="68"/>
      <c r="B78" s="4"/>
      <c r="C78" s="3"/>
      <c r="D78" s="4"/>
      <c r="E78" s="4"/>
      <c r="F78" s="4"/>
      <c r="G78" s="5"/>
      <c r="H78" s="12"/>
      <c r="I78" s="4"/>
      <c r="J78" s="69"/>
    </row>
    <row r="79" spans="1:10" ht="27" customHeight="1" x14ac:dyDescent="0.35">
      <c r="A79" s="68"/>
      <c r="B79" s="4"/>
      <c r="C79" s="3"/>
      <c r="D79" s="4"/>
      <c r="E79" s="4"/>
      <c r="F79" s="4"/>
      <c r="G79" s="5"/>
      <c r="H79" s="12"/>
      <c r="I79" s="4"/>
      <c r="J79" s="69"/>
    </row>
    <row r="80" spans="1:10" ht="27" customHeight="1" x14ac:dyDescent="0.35">
      <c r="A80" s="68"/>
      <c r="B80" s="4"/>
      <c r="C80" s="3"/>
      <c r="D80" s="4"/>
      <c r="E80" s="4"/>
      <c r="F80" s="4"/>
      <c r="G80" s="5"/>
      <c r="H80" s="12"/>
      <c r="I80" s="4"/>
      <c r="J80" s="69"/>
    </row>
    <row r="81" spans="1:10" ht="27" customHeight="1" x14ac:dyDescent="0.35">
      <c r="A81" s="68"/>
      <c r="B81" s="4"/>
      <c r="C81" s="3"/>
      <c r="D81" s="4"/>
      <c r="E81" s="4"/>
      <c r="F81" s="4"/>
      <c r="G81" s="5"/>
      <c r="H81" s="12"/>
      <c r="I81" s="4"/>
      <c r="J81" s="58">
        <f>SUM(H72:H81)</f>
        <v>0</v>
      </c>
    </row>
    <row r="82" spans="1:10" ht="59" x14ac:dyDescent="0.35">
      <c r="A82" s="49" t="s">
        <v>70</v>
      </c>
      <c r="B82" s="49" t="s">
        <v>97</v>
      </c>
      <c r="C82" s="49" t="s">
        <v>96</v>
      </c>
      <c r="D82" s="49" t="s">
        <v>5</v>
      </c>
      <c r="E82" s="49" t="s">
        <v>107</v>
      </c>
      <c r="F82" s="49" t="s">
        <v>103</v>
      </c>
      <c r="G82" s="50" t="s">
        <v>95</v>
      </c>
      <c r="H82" s="66" t="s">
        <v>6</v>
      </c>
      <c r="I82" s="66" t="s">
        <v>100</v>
      </c>
      <c r="J82" s="69"/>
    </row>
    <row r="83" spans="1:10" ht="27" customHeight="1" x14ac:dyDescent="0.35">
      <c r="A83" s="68"/>
      <c r="B83" s="4"/>
      <c r="C83" s="3"/>
      <c r="D83" s="4"/>
      <c r="E83" s="4"/>
      <c r="F83" s="4"/>
      <c r="G83" s="5"/>
      <c r="H83" s="12"/>
      <c r="I83" s="4"/>
      <c r="J83" s="69"/>
    </row>
    <row r="84" spans="1:10" ht="27" customHeight="1" x14ac:dyDescent="0.35">
      <c r="A84" s="68"/>
      <c r="B84" s="4"/>
      <c r="C84" s="3"/>
      <c r="D84" s="4"/>
      <c r="E84" s="4"/>
      <c r="F84" s="4"/>
      <c r="G84" s="5"/>
      <c r="H84" s="12"/>
      <c r="I84" s="4"/>
      <c r="J84" s="69"/>
    </row>
    <row r="85" spans="1:10" ht="27" customHeight="1" x14ac:dyDescent="0.35">
      <c r="A85" s="68"/>
      <c r="B85" s="4"/>
      <c r="C85" s="3"/>
      <c r="D85" s="4"/>
      <c r="E85" s="4"/>
      <c r="F85" s="4"/>
      <c r="G85" s="5"/>
      <c r="H85" s="12"/>
      <c r="I85" s="4"/>
      <c r="J85" s="69"/>
    </row>
    <row r="86" spans="1:10" ht="27" customHeight="1" x14ac:dyDescent="0.35">
      <c r="A86" s="68"/>
      <c r="B86" s="4"/>
      <c r="C86" s="3"/>
      <c r="D86" s="4"/>
      <c r="E86" s="4"/>
      <c r="F86" s="4"/>
      <c r="G86" s="5"/>
      <c r="H86" s="12"/>
      <c r="I86" s="4"/>
      <c r="J86" s="69"/>
    </row>
    <row r="87" spans="1:10" ht="27" customHeight="1" x14ac:dyDescent="0.35">
      <c r="A87" s="68"/>
      <c r="B87" s="4"/>
      <c r="C87" s="3"/>
      <c r="D87" s="4"/>
      <c r="E87" s="4"/>
      <c r="F87" s="4"/>
      <c r="G87" s="5"/>
      <c r="H87" s="12"/>
      <c r="I87" s="4"/>
      <c r="J87" s="69"/>
    </row>
    <row r="88" spans="1:10" ht="27" customHeight="1" x14ac:dyDescent="0.35">
      <c r="A88" s="68"/>
      <c r="B88" s="4"/>
      <c r="C88" s="3"/>
      <c r="D88" s="4"/>
      <c r="E88" s="4"/>
      <c r="F88" s="4"/>
      <c r="G88" s="5"/>
      <c r="H88" s="12"/>
      <c r="I88" s="4"/>
      <c r="J88" s="69"/>
    </row>
    <row r="89" spans="1:10" ht="27" customHeight="1" x14ac:dyDescent="0.35">
      <c r="A89" s="68"/>
      <c r="B89" s="4"/>
      <c r="C89" s="3"/>
      <c r="D89" s="4"/>
      <c r="E89" s="4"/>
      <c r="F89" s="4"/>
      <c r="G89" s="5"/>
      <c r="H89" s="12"/>
      <c r="I89" s="4"/>
      <c r="J89" s="69"/>
    </row>
    <row r="90" spans="1:10" ht="27" customHeight="1" x14ac:dyDescent="0.35">
      <c r="A90" s="68"/>
      <c r="B90" s="4"/>
      <c r="C90" s="3"/>
      <c r="D90" s="4"/>
      <c r="E90" s="4"/>
      <c r="F90" s="4"/>
      <c r="G90" s="5"/>
      <c r="H90" s="12"/>
      <c r="I90" s="4"/>
      <c r="J90" s="69"/>
    </row>
    <row r="91" spans="1:10" ht="27" customHeight="1" x14ac:dyDescent="0.35">
      <c r="A91" s="68"/>
      <c r="B91" s="4"/>
      <c r="C91" s="3"/>
      <c r="D91" s="4"/>
      <c r="E91" s="4"/>
      <c r="F91" s="4"/>
      <c r="G91" s="5"/>
      <c r="H91" s="12"/>
      <c r="I91" s="4"/>
      <c r="J91" s="69"/>
    </row>
    <row r="92" spans="1:10" ht="27" customHeight="1" x14ac:dyDescent="0.35">
      <c r="A92" s="68"/>
      <c r="B92" s="4"/>
      <c r="C92" s="3"/>
      <c r="D92" s="4"/>
      <c r="E92" s="4"/>
      <c r="F92" s="4"/>
      <c r="G92" s="5"/>
      <c r="H92" s="12"/>
      <c r="I92" s="4"/>
      <c r="J92" s="58">
        <f>SUM(H83:H92)</f>
        <v>0</v>
      </c>
    </row>
    <row r="93" spans="1:10" ht="59" x14ac:dyDescent="0.35">
      <c r="A93" s="49" t="s">
        <v>71</v>
      </c>
      <c r="B93" s="49" t="s">
        <v>97</v>
      </c>
      <c r="C93" s="49" t="s">
        <v>96</v>
      </c>
      <c r="D93" s="49" t="s">
        <v>5</v>
      </c>
      <c r="E93" s="49" t="s">
        <v>107</v>
      </c>
      <c r="F93" s="49" t="s">
        <v>103</v>
      </c>
      <c r="G93" s="50" t="s">
        <v>95</v>
      </c>
      <c r="H93" s="66" t="s">
        <v>6</v>
      </c>
      <c r="I93" s="66" t="s">
        <v>100</v>
      </c>
      <c r="J93" s="69"/>
    </row>
    <row r="94" spans="1:10" ht="27" customHeight="1" x14ac:dyDescent="0.35">
      <c r="A94" s="4"/>
      <c r="B94" s="4"/>
      <c r="C94" s="3"/>
      <c r="D94" s="4"/>
      <c r="E94" s="4"/>
      <c r="F94" s="4"/>
      <c r="G94" s="5"/>
      <c r="H94" s="12"/>
      <c r="I94" s="4"/>
      <c r="J94" s="69"/>
    </row>
    <row r="95" spans="1:10" ht="27" customHeight="1" x14ac:dyDescent="0.35">
      <c r="A95" s="4"/>
      <c r="B95" s="4"/>
      <c r="C95" s="3"/>
      <c r="D95" s="4"/>
      <c r="E95" s="4"/>
      <c r="F95" s="4"/>
      <c r="G95" s="5"/>
      <c r="H95" s="12"/>
      <c r="I95" s="4"/>
      <c r="J95" s="69"/>
    </row>
    <row r="96" spans="1:10" ht="27" customHeight="1" x14ac:dyDescent="0.35">
      <c r="A96" s="4"/>
      <c r="B96" s="4"/>
      <c r="C96" s="3"/>
      <c r="D96" s="4"/>
      <c r="E96" s="4"/>
      <c r="F96" s="4"/>
      <c r="G96" s="5"/>
      <c r="H96" s="12"/>
      <c r="I96" s="4"/>
      <c r="J96" s="69"/>
    </row>
    <row r="97" spans="1:10" ht="27" customHeight="1" x14ac:dyDescent="0.35">
      <c r="A97" s="4"/>
      <c r="B97" s="4"/>
      <c r="C97" s="3"/>
      <c r="D97" s="4"/>
      <c r="E97" s="4"/>
      <c r="F97" s="4"/>
      <c r="G97" s="5"/>
      <c r="H97" s="12"/>
      <c r="I97" s="4"/>
      <c r="J97" s="69"/>
    </row>
    <row r="98" spans="1:10" ht="27" customHeight="1" x14ac:dyDescent="0.35">
      <c r="A98" s="4"/>
      <c r="B98" s="4"/>
      <c r="C98" s="3"/>
      <c r="D98" s="4"/>
      <c r="E98" s="4"/>
      <c r="F98" s="4"/>
      <c r="G98" s="5"/>
      <c r="H98" s="12"/>
      <c r="I98" s="4"/>
      <c r="J98" s="69"/>
    </row>
    <row r="99" spans="1:10" ht="27" customHeight="1" x14ac:dyDescent="0.35">
      <c r="A99" s="4"/>
      <c r="B99" s="4"/>
      <c r="C99" s="3"/>
      <c r="D99" s="4"/>
      <c r="E99" s="4"/>
      <c r="F99" s="4"/>
      <c r="G99" s="5"/>
      <c r="H99" s="12"/>
      <c r="I99" s="4"/>
      <c r="J99" s="69"/>
    </row>
    <row r="100" spans="1:10" ht="27" customHeight="1" x14ac:dyDescent="0.35">
      <c r="A100" s="4"/>
      <c r="B100" s="4"/>
      <c r="C100" s="3"/>
      <c r="D100" s="4"/>
      <c r="E100" s="4"/>
      <c r="F100" s="4"/>
      <c r="G100" s="5"/>
      <c r="H100" s="12"/>
      <c r="I100" s="4"/>
      <c r="J100" s="69"/>
    </row>
    <row r="101" spans="1:10" ht="27" customHeight="1" x14ac:dyDescent="0.35">
      <c r="A101" s="4"/>
      <c r="B101" s="4"/>
      <c r="C101" s="3"/>
      <c r="D101" s="4"/>
      <c r="E101" s="4"/>
      <c r="F101" s="4"/>
      <c r="G101" s="5"/>
      <c r="H101" s="12"/>
      <c r="I101" s="4"/>
      <c r="J101" s="69"/>
    </row>
    <row r="102" spans="1:10" ht="27" customHeight="1" x14ac:dyDescent="0.35">
      <c r="A102" s="4"/>
      <c r="B102" s="4"/>
      <c r="C102" s="3"/>
      <c r="D102" s="4"/>
      <c r="E102" s="4"/>
      <c r="F102" s="4"/>
      <c r="G102" s="5"/>
      <c r="H102" s="12"/>
      <c r="I102" s="4"/>
      <c r="J102" s="69"/>
    </row>
    <row r="103" spans="1:10" ht="27" customHeight="1" x14ac:dyDescent="0.35">
      <c r="A103" s="4"/>
      <c r="B103" s="4"/>
      <c r="C103" s="3"/>
      <c r="D103" s="4"/>
      <c r="E103" s="4"/>
      <c r="F103" s="4"/>
      <c r="G103" s="5"/>
      <c r="H103" s="12"/>
      <c r="I103" s="4"/>
      <c r="J103" s="58">
        <f>SUM(H94:H103)</f>
        <v>0</v>
      </c>
    </row>
    <row r="104" spans="1:10" ht="62" x14ac:dyDescent="0.35">
      <c r="A104" s="49" t="s">
        <v>72</v>
      </c>
      <c r="B104" s="49" t="s">
        <v>97</v>
      </c>
      <c r="C104" s="49" t="s">
        <v>96</v>
      </c>
      <c r="D104" s="49" t="s">
        <v>5</v>
      </c>
      <c r="E104" s="49" t="s">
        <v>107</v>
      </c>
      <c r="F104" s="49" t="s">
        <v>103</v>
      </c>
      <c r="G104" s="50" t="s">
        <v>95</v>
      </c>
      <c r="H104" s="66" t="s">
        <v>6</v>
      </c>
      <c r="I104" s="66" t="s">
        <v>100</v>
      </c>
      <c r="J104" s="69"/>
    </row>
    <row r="105" spans="1:10" ht="27" customHeight="1" x14ac:dyDescent="0.35">
      <c r="A105" s="4"/>
      <c r="B105" s="4"/>
      <c r="C105" s="3"/>
      <c r="D105" s="4"/>
      <c r="E105" s="4"/>
      <c r="F105" s="4"/>
      <c r="G105" s="4"/>
      <c r="H105" s="11"/>
      <c r="I105" s="4"/>
      <c r="J105" s="69"/>
    </row>
    <row r="106" spans="1:10" ht="27" customHeight="1" x14ac:dyDescent="0.35">
      <c r="A106" s="4"/>
      <c r="B106" s="4"/>
      <c r="C106" s="3"/>
      <c r="D106" s="4"/>
      <c r="E106" s="4"/>
      <c r="F106" s="4"/>
      <c r="G106" s="4"/>
      <c r="H106" s="10"/>
      <c r="I106" s="4"/>
      <c r="J106" s="69"/>
    </row>
    <row r="107" spans="1:10" ht="27" customHeight="1" x14ac:dyDescent="0.35">
      <c r="A107" s="4"/>
      <c r="B107" s="4"/>
      <c r="C107" s="3"/>
      <c r="D107" s="4"/>
      <c r="E107" s="4"/>
      <c r="F107" s="4"/>
      <c r="G107" s="4"/>
      <c r="H107" s="10"/>
      <c r="I107" s="4"/>
      <c r="J107" s="69"/>
    </row>
    <row r="108" spans="1:10" ht="27" customHeight="1" x14ac:dyDescent="0.35">
      <c r="A108" s="4"/>
      <c r="B108" s="4"/>
      <c r="C108" s="3"/>
      <c r="D108" s="4"/>
      <c r="E108" s="4"/>
      <c r="F108" s="4"/>
      <c r="G108" s="4"/>
      <c r="H108" s="10"/>
      <c r="I108" s="4"/>
      <c r="J108" s="69"/>
    </row>
    <row r="109" spans="1:10" ht="27" customHeight="1" x14ac:dyDescent="0.35">
      <c r="A109" s="4"/>
      <c r="B109" s="4"/>
      <c r="C109" s="3"/>
      <c r="D109" s="4"/>
      <c r="E109" s="4"/>
      <c r="F109" s="4"/>
      <c r="G109" s="4"/>
      <c r="H109" s="10"/>
      <c r="I109" s="4"/>
      <c r="J109" s="69"/>
    </row>
    <row r="110" spans="1:10" ht="27" customHeight="1" x14ac:dyDescent="0.35">
      <c r="A110" s="4"/>
      <c r="B110" s="4"/>
      <c r="C110" s="3"/>
      <c r="D110" s="4"/>
      <c r="E110" s="4"/>
      <c r="F110" s="4"/>
      <c r="G110" s="4"/>
      <c r="H110" s="10"/>
      <c r="I110" s="4"/>
      <c r="J110" s="69"/>
    </row>
    <row r="111" spans="1:10" ht="27" customHeight="1" x14ac:dyDescent="0.35">
      <c r="A111" s="4"/>
      <c r="B111" s="4"/>
      <c r="C111" s="3"/>
      <c r="D111" s="4"/>
      <c r="E111" s="4"/>
      <c r="F111" s="4"/>
      <c r="G111" s="4"/>
      <c r="H111" s="10"/>
      <c r="I111" s="4"/>
      <c r="J111" s="69"/>
    </row>
    <row r="112" spans="1:10" ht="27" customHeight="1" x14ac:dyDescent="0.35">
      <c r="A112" s="4"/>
      <c r="B112" s="4"/>
      <c r="C112" s="3"/>
      <c r="D112" s="4"/>
      <c r="E112" s="4"/>
      <c r="F112" s="4"/>
      <c r="G112" s="4"/>
      <c r="H112" s="10"/>
      <c r="I112" s="4"/>
      <c r="J112" s="69"/>
    </row>
    <row r="113" spans="1:10" ht="27" customHeight="1" x14ac:dyDescent="0.35">
      <c r="A113" s="4"/>
      <c r="B113" s="4"/>
      <c r="C113" s="3"/>
      <c r="D113" s="4"/>
      <c r="E113" s="4"/>
      <c r="F113" s="4"/>
      <c r="G113" s="4"/>
      <c r="H113" s="10"/>
      <c r="I113" s="4"/>
      <c r="J113" s="69"/>
    </row>
    <row r="114" spans="1:10" ht="27" customHeight="1" x14ac:dyDescent="0.35">
      <c r="A114" s="4"/>
      <c r="B114" s="4"/>
      <c r="C114" s="3"/>
      <c r="D114" s="4"/>
      <c r="E114" s="4"/>
      <c r="F114" s="4"/>
      <c r="G114" s="4"/>
      <c r="H114" s="10"/>
      <c r="I114" s="4"/>
      <c r="J114" s="58">
        <f>SUM(H105:H114)</f>
        <v>0</v>
      </c>
    </row>
    <row r="115" spans="1:10" ht="59" x14ac:dyDescent="0.35">
      <c r="A115" s="49" t="s">
        <v>73</v>
      </c>
      <c r="B115" s="49" t="s">
        <v>97</v>
      </c>
      <c r="C115" s="49" t="s">
        <v>96</v>
      </c>
      <c r="D115" s="49" t="s">
        <v>5</v>
      </c>
      <c r="E115" s="49" t="s">
        <v>107</v>
      </c>
      <c r="F115" s="49" t="s">
        <v>103</v>
      </c>
      <c r="G115" s="50" t="s">
        <v>95</v>
      </c>
      <c r="H115" s="66" t="s">
        <v>6</v>
      </c>
      <c r="I115" s="66" t="s">
        <v>100</v>
      </c>
      <c r="J115" s="69"/>
    </row>
    <row r="116" spans="1:10" ht="27" customHeight="1" x14ac:dyDescent="0.35">
      <c r="A116" s="4"/>
      <c r="B116" s="4"/>
      <c r="C116" s="3"/>
      <c r="D116" s="4"/>
      <c r="E116" s="4"/>
      <c r="F116" s="4"/>
      <c r="G116" s="4"/>
      <c r="H116" s="10"/>
      <c r="I116" s="4"/>
      <c r="J116" s="69"/>
    </row>
    <row r="117" spans="1:10" ht="27" customHeight="1" x14ac:dyDescent="0.35">
      <c r="A117" s="4"/>
      <c r="B117" s="4"/>
      <c r="C117" s="3"/>
      <c r="D117" s="4"/>
      <c r="E117" s="4"/>
      <c r="F117" s="4"/>
      <c r="G117" s="4"/>
      <c r="H117" s="10"/>
      <c r="I117" s="4"/>
      <c r="J117" s="69"/>
    </row>
    <row r="118" spans="1:10" ht="27" customHeight="1" x14ac:dyDescent="0.35">
      <c r="A118" s="4"/>
      <c r="B118" s="4"/>
      <c r="C118" s="3"/>
      <c r="D118" s="4"/>
      <c r="E118" s="4"/>
      <c r="F118" s="4"/>
      <c r="G118" s="4"/>
      <c r="H118" s="10"/>
      <c r="I118" s="4"/>
      <c r="J118" s="69"/>
    </row>
    <row r="119" spans="1:10" ht="27" customHeight="1" x14ac:dyDescent="0.35">
      <c r="A119" s="4"/>
      <c r="B119" s="4"/>
      <c r="C119" s="3"/>
      <c r="D119" s="4"/>
      <c r="E119" s="4"/>
      <c r="F119" s="4"/>
      <c r="G119" s="4"/>
      <c r="H119" s="10"/>
      <c r="I119" s="4"/>
      <c r="J119" s="69"/>
    </row>
    <row r="120" spans="1:10" ht="27" customHeight="1" x14ac:dyDescent="0.35">
      <c r="A120" s="4"/>
      <c r="B120" s="4"/>
      <c r="C120" s="3"/>
      <c r="D120" s="4"/>
      <c r="E120" s="4"/>
      <c r="F120" s="4"/>
      <c r="G120" s="4"/>
      <c r="H120" s="10"/>
      <c r="I120" s="4"/>
      <c r="J120" s="69"/>
    </row>
    <row r="121" spans="1:10" ht="27" customHeight="1" x14ac:dyDescent="0.35">
      <c r="A121" s="4"/>
      <c r="B121" s="4"/>
      <c r="C121" s="3"/>
      <c r="D121" s="4"/>
      <c r="E121" s="4"/>
      <c r="F121" s="4"/>
      <c r="G121" s="4"/>
      <c r="H121" s="10"/>
      <c r="I121" s="4"/>
      <c r="J121" s="69"/>
    </row>
    <row r="122" spans="1:10" ht="27" customHeight="1" x14ac:dyDescent="0.35">
      <c r="A122" s="4"/>
      <c r="B122" s="4"/>
      <c r="C122" s="3"/>
      <c r="D122" s="4"/>
      <c r="E122" s="4"/>
      <c r="F122" s="4"/>
      <c r="G122" s="4"/>
      <c r="H122" s="10"/>
      <c r="I122" s="4"/>
      <c r="J122" s="69"/>
    </row>
    <row r="123" spans="1:10" ht="27" customHeight="1" x14ac:dyDescent="0.35">
      <c r="A123" s="4"/>
      <c r="B123" s="4"/>
      <c r="C123" s="3"/>
      <c r="D123" s="4"/>
      <c r="E123" s="4"/>
      <c r="F123" s="4"/>
      <c r="G123" s="4"/>
      <c r="H123" s="10"/>
      <c r="I123" s="4"/>
      <c r="J123" s="69"/>
    </row>
    <row r="124" spans="1:10" ht="27" customHeight="1" x14ac:dyDescent="0.35">
      <c r="A124" s="4"/>
      <c r="B124" s="4"/>
      <c r="C124" s="3"/>
      <c r="D124" s="4"/>
      <c r="E124" s="4"/>
      <c r="F124" s="4"/>
      <c r="G124" s="4"/>
      <c r="H124" s="10"/>
      <c r="I124" s="4"/>
      <c r="J124" s="69"/>
    </row>
    <row r="125" spans="1:10" ht="27" customHeight="1" x14ac:dyDescent="0.35">
      <c r="A125" s="4"/>
      <c r="B125" s="4"/>
      <c r="C125" s="3"/>
      <c r="D125" s="4"/>
      <c r="E125" s="4"/>
      <c r="F125" s="4"/>
      <c r="G125" s="4"/>
      <c r="H125" s="10"/>
      <c r="I125" s="4"/>
      <c r="J125" s="58">
        <f>SUM(H116:H125)</f>
        <v>0</v>
      </c>
    </row>
    <row r="126" spans="1:10" ht="59" x14ac:dyDescent="0.35">
      <c r="A126" s="49" t="s">
        <v>74</v>
      </c>
      <c r="B126" s="49" t="s">
        <v>97</v>
      </c>
      <c r="C126" s="49" t="s">
        <v>96</v>
      </c>
      <c r="D126" s="49" t="s">
        <v>5</v>
      </c>
      <c r="E126" s="49" t="s">
        <v>107</v>
      </c>
      <c r="F126" s="49" t="s">
        <v>103</v>
      </c>
      <c r="G126" s="50" t="s">
        <v>95</v>
      </c>
      <c r="H126" s="66" t="s">
        <v>6</v>
      </c>
      <c r="I126" s="66" t="s">
        <v>100</v>
      </c>
      <c r="J126" s="69"/>
    </row>
    <row r="127" spans="1:10" ht="27" customHeight="1" x14ac:dyDescent="0.35">
      <c r="A127" s="4"/>
      <c r="B127" s="4"/>
      <c r="C127" s="3"/>
      <c r="D127" s="4"/>
      <c r="E127" s="4"/>
      <c r="F127" s="4"/>
      <c r="G127" s="4"/>
      <c r="H127" s="10"/>
      <c r="I127" s="4"/>
      <c r="J127" s="69"/>
    </row>
    <row r="128" spans="1:10" ht="27" customHeight="1" x14ac:dyDescent="0.35">
      <c r="A128" s="4"/>
      <c r="B128" s="4"/>
      <c r="C128" s="3"/>
      <c r="D128" s="4"/>
      <c r="E128" s="4"/>
      <c r="F128" s="4"/>
      <c r="G128" s="4"/>
      <c r="H128" s="10"/>
      <c r="I128" s="4"/>
      <c r="J128" s="69"/>
    </row>
    <row r="129" spans="1:10" ht="27" customHeight="1" x14ac:dyDescent="0.35">
      <c r="A129" s="4"/>
      <c r="B129" s="4"/>
      <c r="C129" s="3"/>
      <c r="D129" s="4"/>
      <c r="E129" s="4"/>
      <c r="F129" s="4"/>
      <c r="G129" s="4"/>
      <c r="H129" s="10"/>
      <c r="I129" s="4"/>
      <c r="J129" s="69"/>
    </row>
    <row r="130" spans="1:10" ht="27" customHeight="1" x14ac:dyDescent="0.35">
      <c r="A130" s="4"/>
      <c r="B130" s="4"/>
      <c r="C130" s="3"/>
      <c r="D130" s="4"/>
      <c r="E130" s="4"/>
      <c r="F130" s="4"/>
      <c r="G130" s="4"/>
      <c r="H130" s="10"/>
      <c r="I130" s="4"/>
      <c r="J130" s="69"/>
    </row>
    <row r="131" spans="1:10" ht="27" customHeight="1" x14ac:dyDescent="0.35">
      <c r="A131" s="4"/>
      <c r="B131" s="4"/>
      <c r="C131" s="3"/>
      <c r="D131" s="4"/>
      <c r="E131" s="4"/>
      <c r="F131" s="4"/>
      <c r="G131" s="4"/>
      <c r="H131" s="10"/>
      <c r="I131" s="4"/>
      <c r="J131" s="69"/>
    </row>
    <row r="132" spans="1:10" ht="27" customHeight="1" x14ac:dyDescent="0.35">
      <c r="A132" s="4"/>
      <c r="B132" s="4"/>
      <c r="C132" s="3"/>
      <c r="D132" s="4"/>
      <c r="E132" s="4"/>
      <c r="F132" s="4"/>
      <c r="G132" s="4"/>
      <c r="H132" s="10"/>
      <c r="I132" s="4"/>
      <c r="J132" s="69"/>
    </row>
    <row r="133" spans="1:10" ht="27" customHeight="1" x14ac:dyDescent="0.35">
      <c r="A133" s="4"/>
      <c r="B133" s="4"/>
      <c r="C133" s="3"/>
      <c r="D133" s="4"/>
      <c r="E133" s="4"/>
      <c r="F133" s="4"/>
      <c r="G133" s="4"/>
      <c r="H133" s="10"/>
      <c r="I133" s="4"/>
      <c r="J133" s="69"/>
    </row>
    <row r="134" spans="1:10" ht="27" customHeight="1" x14ac:dyDescent="0.35">
      <c r="A134" s="4"/>
      <c r="B134" s="4"/>
      <c r="C134" s="3"/>
      <c r="D134" s="4"/>
      <c r="E134" s="4"/>
      <c r="F134" s="4"/>
      <c r="G134" s="4"/>
      <c r="H134" s="10"/>
      <c r="I134" s="4"/>
      <c r="J134" s="69"/>
    </row>
    <row r="135" spans="1:10" ht="27" customHeight="1" x14ac:dyDescent="0.35">
      <c r="A135" s="4"/>
      <c r="B135" s="4"/>
      <c r="C135" s="3"/>
      <c r="D135" s="4"/>
      <c r="E135" s="4"/>
      <c r="F135" s="4"/>
      <c r="G135" s="4"/>
      <c r="H135" s="10"/>
      <c r="I135" s="4"/>
      <c r="J135" s="69"/>
    </row>
    <row r="136" spans="1:10" ht="27" customHeight="1" x14ac:dyDescent="0.35">
      <c r="A136" s="4"/>
      <c r="B136" s="4"/>
      <c r="C136" s="3"/>
      <c r="D136" s="4"/>
      <c r="E136" s="4"/>
      <c r="F136" s="4"/>
      <c r="G136" s="4"/>
      <c r="H136" s="10"/>
      <c r="I136" s="4"/>
      <c r="J136" s="58">
        <f>SUM(H127:H136)</f>
        <v>0</v>
      </c>
    </row>
    <row r="137" spans="1:10" ht="59" x14ac:dyDescent="0.35">
      <c r="A137" s="49" t="s">
        <v>75</v>
      </c>
      <c r="B137" s="49" t="s">
        <v>97</v>
      </c>
      <c r="C137" s="49" t="s">
        <v>96</v>
      </c>
      <c r="D137" s="49" t="s">
        <v>5</v>
      </c>
      <c r="E137" s="49" t="s">
        <v>107</v>
      </c>
      <c r="F137" s="49" t="s">
        <v>103</v>
      </c>
      <c r="G137" s="50" t="s">
        <v>95</v>
      </c>
      <c r="H137" s="66" t="s">
        <v>6</v>
      </c>
      <c r="I137" s="66" t="s">
        <v>100</v>
      </c>
      <c r="J137" s="69"/>
    </row>
    <row r="138" spans="1:10" ht="27" customHeight="1" x14ac:dyDescent="0.35">
      <c r="A138" s="68"/>
      <c r="B138" s="3"/>
      <c r="C138" s="3"/>
      <c r="D138" s="4"/>
      <c r="E138" s="4"/>
      <c r="F138" s="4"/>
      <c r="G138" s="4"/>
      <c r="H138" s="10"/>
      <c r="I138" s="4"/>
      <c r="J138" s="69"/>
    </row>
    <row r="139" spans="1:10" ht="27" customHeight="1" x14ac:dyDescent="0.35">
      <c r="A139" s="68"/>
      <c r="B139" s="3"/>
      <c r="C139" s="3"/>
      <c r="D139" s="4"/>
      <c r="E139" s="4"/>
      <c r="F139" s="4"/>
      <c r="G139" s="4"/>
      <c r="H139" s="10"/>
      <c r="I139" s="4"/>
      <c r="J139" s="69"/>
    </row>
    <row r="140" spans="1:10" ht="27" customHeight="1" x14ac:dyDescent="0.35">
      <c r="A140" s="68"/>
      <c r="B140" s="3"/>
      <c r="C140" s="3"/>
      <c r="D140" s="4"/>
      <c r="E140" s="4"/>
      <c r="F140" s="4"/>
      <c r="G140" s="4"/>
      <c r="H140" s="10"/>
      <c r="I140" s="4"/>
      <c r="J140" s="69"/>
    </row>
    <row r="141" spans="1:10" ht="27" customHeight="1" x14ac:dyDescent="0.35">
      <c r="A141" s="68"/>
      <c r="B141" s="3"/>
      <c r="C141" s="3"/>
      <c r="D141" s="4"/>
      <c r="E141" s="4"/>
      <c r="F141" s="4"/>
      <c r="G141" s="4"/>
      <c r="H141" s="10"/>
      <c r="I141" s="4"/>
      <c r="J141" s="69"/>
    </row>
    <row r="142" spans="1:10" ht="27" customHeight="1" x14ac:dyDescent="0.35">
      <c r="A142" s="68"/>
      <c r="B142" s="3"/>
      <c r="C142" s="3"/>
      <c r="D142" s="4"/>
      <c r="E142" s="4"/>
      <c r="F142" s="4"/>
      <c r="G142" s="4"/>
      <c r="H142" s="10"/>
      <c r="I142" s="4"/>
      <c r="J142" s="69"/>
    </row>
    <row r="143" spans="1:10" ht="27" customHeight="1" x14ac:dyDescent="0.35">
      <c r="A143" s="68"/>
      <c r="B143" s="3"/>
      <c r="C143" s="3"/>
      <c r="D143" s="4"/>
      <c r="E143" s="4"/>
      <c r="F143" s="4"/>
      <c r="G143" s="4"/>
      <c r="H143" s="10"/>
      <c r="I143" s="4"/>
      <c r="J143" s="69"/>
    </row>
    <row r="144" spans="1:10" ht="27" customHeight="1" x14ac:dyDescent="0.35">
      <c r="A144" s="68"/>
      <c r="B144" s="3"/>
      <c r="C144" s="3"/>
      <c r="D144" s="4"/>
      <c r="E144" s="4"/>
      <c r="F144" s="4"/>
      <c r="G144" s="4"/>
      <c r="H144" s="10"/>
      <c r="I144" s="4"/>
      <c r="J144" s="69"/>
    </row>
    <row r="145" spans="1:10" ht="27" customHeight="1" x14ac:dyDescent="0.35">
      <c r="A145" s="68"/>
      <c r="B145" s="3"/>
      <c r="C145" s="3"/>
      <c r="D145" s="4"/>
      <c r="E145" s="4"/>
      <c r="F145" s="4"/>
      <c r="G145" s="4"/>
      <c r="H145" s="10"/>
      <c r="I145" s="4"/>
      <c r="J145" s="69"/>
    </row>
    <row r="146" spans="1:10" ht="27" customHeight="1" x14ac:dyDescent="0.35">
      <c r="A146" s="68"/>
      <c r="B146" s="3"/>
      <c r="C146" s="3"/>
      <c r="D146" s="4"/>
      <c r="E146" s="4"/>
      <c r="F146" s="4"/>
      <c r="G146" s="4"/>
      <c r="H146" s="10"/>
      <c r="I146" s="4"/>
      <c r="J146" s="69"/>
    </row>
    <row r="147" spans="1:10" ht="27" customHeight="1" thickBot="1" x14ac:dyDescent="0.4">
      <c r="A147" s="70"/>
      <c r="B147" s="3"/>
      <c r="C147" s="3"/>
      <c r="D147" s="4"/>
      <c r="E147" s="4"/>
      <c r="F147" s="4"/>
      <c r="G147" s="4"/>
      <c r="H147" s="17"/>
      <c r="I147" s="4"/>
      <c r="J147" s="58">
        <f>SUM(H138:H147)</f>
        <v>0</v>
      </c>
    </row>
    <row r="148" spans="1:10" ht="15" thickBot="1" x14ac:dyDescent="0.4">
      <c r="B148" s="71"/>
      <c r="C148" s="71"/>
      <c r="D148" s="71"/>
      <c r="E148" s="43"/>
      <c r="H148" s="72">
        <f>SUM(H72:H147)</f>
        <v>0</v>
      </c>
      <c r="I148" s="69"/>
    </row>
    <row r="149" spans="1:10" x14ac:dyDescent="0.35">
      <c r="F149" s="73"/>
    </row>
    <row r="150" spans="1:10" x14ac:dyDescent="0.35">
      <c r="A150" s="43"/>
      <c r="B150" s="43"/>
      <c r="C150" s="59"/>
      <c r="D150" s="29"/>
      <c r="E150" s="29"/>
      <c r="F150" s="74"/>
      <c r="G150" s="75"/>
      <c r="H150" s="23"/>
    </row>
    <row r="151" spans="1:10" ht="15" thickBot="1" x14ac:dyDescent="0.4">
      <c r="A151" s="29"/>
      <c r="B151" s="29"/>
      <c r="C151" s="29"/>
      <c r="D151" s="29"/>
      <c r="H151" s="23"/>
    </row>
    <row r="152" spans="1:10" ht="41.4" customHeight="1" thickBot="1" x14ac:dyDescent="0.4">
      <c r="A152" s="165" t="s">
        <v>105</v>
      </c>
      <c r="B152" s="166"/>
      <c r="C152" s="166"/>
      <c r="D152" s="166"/>
      <c r="E152" s="166"/>
      <c r="F152" s="167"/>
      <c r="G152" s="76">
        <f>F67+H148</f>
        <v>0</v>
      </c>
      <c r="H152" s="23"/>
    </row>
    <row r="153" spans="1:10" ht="15" thickBot="1" x14ac:dyDescent="0.4">
      <c r="A153" s="77"/>
      <c r="B153" s="77"/>
      <c r="C153" s="77"/>
      <c r="D153" s="77"/>
      <c r="E153" s="77"/>
      <c r="G153" s="78"/>
    </row>
    <row r="154" spans="1:10" ht="18" customHeight="1" thickBot="1" x14ac:dyDescent="0.4">
      <c r="A154" s="165" t="s">
        <v>77</v>
      </c>
      <c r="B154" s="166"/>
      <c r="C154" s="166"/>
      <c r="D154" s="166"/>
      <c r="E154" s="166"/>
      <c r="F154" s="167"/>
      <c r="G154" s="76">
        <f>1000+0.1*G152</f>
        <v>1000</v>
      </c>
    </row>
    <row r="155" spans="1:10" ht="15" thickBot="1" x14ac:dyDescent="0.4">
      <c r="A155" s="77"/>
      <c r="B155" s="77"/>
      <c r="C155" s="77"/>
      <c r="D155" s="77"/>
      <c r="E155" s="77"/>
      <c r="G155" s="78"/>
    </row>
    <row r="156" spans="1:10" ht="15" thickBot="1" x14ac:dyDescent="0.4">
      <c r="A156" s="165" t="s">
        <v>31</v>
      </c>
      <c r="B156" s="166"/>
      <c r="C156" s="166"/>
      <c r="D156" s="166"/>
      <c r="E156" s="166"/>
      <c r="F156" s="167"/>
      <c r="G156" s="76">
        <f>G154+G152</f>
        <v>1000</v>
      </c>
    </row>
  </sheetData>
  <sheetProtection algorithmName="SHA-512" hashValue="0R4QvA/YMWcm9VdJt4utJ5P2N55jyWuYyB/bolhv6dNedqjN+XZZHi3yWUeNb7dV9oPxmliHzPXke942DA0W9A==" saltValue="AUlfOlLsVPMdM1UYStEjXQ==" spinCount="100000" sheet="1" objects="1" scenarios="1" selectLockedCells="1"/>
  <mergeCells count="9">
    <mergeCell ref="A152:F152"/>
    <mergeCell ref="A154:F154"/>
    <mergeCell ref="A156:F156"/>
    <mergeCell ref="A6:D6"/>
    <mergeCell ref="C7:D7"/>
    <mergeCell ref="A9:D9"/>
    <mergeCell ref="C10:D10"/>
    <mergeCell ref="A7:B7"/>
    <mergeCell ref="A10:B10"/>
  </mergeCells>
  <dataValidations count="3">
    <dataValidation type="textLength" operator="lessThanOrEqual" allowBlank="1" showInputMessage="1" showErrorMessage="1" error="Le libellé de l'opération ne doit pas dépasser 96 caractères" sqref="C10" xr:uid="{810CBC40-FED9-4168-94F5-39951674413D}">
      <formula1>96</formula1>
    </dataValidation>
    <dataValidation allowBlank="1" sqref="F1:H11 H66 H45 H64 H15 H71:I80 I81:J81 I92:J92 H126:I135 I103:J103 I114:J114 I125:J125 I136:J136 H115:I124 I147:J147 F68:H70 H104:I113 H93:I102 H82:I91 H137:I146 H148" xr:uid="{A7ECB258-4E5D-4B97-B028-30991FD04F09}"/>
    <dataValidation operator="greaterThan" allowBlank="1" showInputMessage="1" showErrorMessage="1" sqref="F15:F24 F47:F66 F26:F45" xr:uid="{D39F1CC5-381C-4DC1-B3E2-BD4AD9871AEE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5C2D6965-E25F-4238-A9F1-E43808C7B8CD}">
          <x14:formula1>
            <xm:f>Référentiel!$A$2:$A$9</xm:f>
          </x14:formula1>
          <xm:sqref>C72:C81</xm:sqref>
        </x14:dataValidation>
        <x14:dataValidation type="list" allowBlank="1" showInputMessage="1" showErrorMessage="1" xr:uid="{1FDB5D45-E009-4E6E-97FB-23BB5168F889}">
          <x14:formula1>
            <xm:f>Référentiel!$B$2:$B$8</xm:f>
          </x14:formula1>
          <xm:sqref>C83:C92</xm:sqref>
        </x14:dataValidation>
        <x14:dataValidation type="list" allowBlank="1" showInputMessage="1" showErrorMessage="1" xr:uid="{32992D13-ACA8-4DBC-82C3-4FFCE8838520}">
          <x14:formula1>
            <xm:f>Référentiel!$B$23:$B$34</xm:f>
          </x14:formula1>
          <xm:sqref>C26:C45</xm:sqref>
        </x14:dataValidation>
        <x14:dataValidation type="list" allowBlank="1" showInputMessage="1" showErrorMessage="1" xr:uid="{7B87CD92-5434-45CF-8283-F95D454D6B89}">
          <x14:formula1>
            <xm:f>Référentiel!$E$2:$E$8</xm:f>
          </x14:formula1>
          <xm:sqref>C116:C125</xm:sqref>
        </x14:dataValidation>
        <x14:dataValidation type="list" allowBlank="1" showInputMessage="1" showErrorMessage="1" xr:uid="{50746C17-A165-4F5F-804C-58A574D1E494}">
          <x14:formula1>
            <xm:f>Référentiel!$D$23:$D$25</xm:f>
          </x14:formula1>
          <xm:sqref>C47:C66</xm:sqref>
        </x14:dataValidation>
        <x14:dataValidation type="list" allowBlank="1" showInputMessage="1" showErrorMessage="1" xr:uid="{88BD96B1-E90D-481C-81EC-7A884B999314}">
          <x14:formula1>
            <xm:f>Référentiel!$D$2</xm:f>
          </x14:formula1>
          <xm:sqref>C105:C114</xm:sqref>
        </x14:dataValidation>
        <x14:dataValidation type="list" allowBlank="1" showInputMessage="1" showErrorMessage="1" xr:uid="{2A6195B8-D535-4752-96DB-8D209948555B}">
          <x14:formula1>
            <xm:f>Référentiel!$F$2:$F$3</xm:f>
          </x14:formula1>
          <xm:sqref>C127:C136</xm:sqref>
        </x14:dataValidation>
        <x14:dataValidation type="list" allowBlank="1" showInputMessage="1" showErrorMessage="1" xr:uid="{D1D9C0BD-EB93-401D-80AA-EF9AD20A0D5C}">
          <x14:formula1>
            <xm:f>Référentiel!$B$44:$B$53</xm:f>
          </x14:formula1>
          <xm:sqref>A127:A136 A26:A45 A47:A66 A105:A114 A116:A125 A94:A103</xm:sqref>
        </x14:dataValidation>
        <x14:dataValidation type="list" allowBlank="1" showInputMessage="1" showErrorMessage="1" xr:uid="{735F2BB6-EAE8-4381-958B-FDD4683A7B0F}">
          <x14:formula1>
            <xm:f>Référentiel!$C$44:$C$45</xm:f>
          </x14:formula1>
          <xm:sqref>C15:C24</xm:sqref>
        </x14:dataValidation>
        <x14:dataValidation type="list" allowBlank="1" showInputMessage="1" showErrorMessage="1" xr:uid="{F1917235-4208-4872-8C57-3A3AF2B5FC04}">
          <x14:formula1>
            <xm:f>Référentiel!$C$2:$C$5</xm:f>
          </x14:formula1>
          <xm:sqref>C94:C103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E82F0-DD25-4FA0-99DC-E83123FED535}">
  <dimension ref="A1:D19"/>
  <sheetViews>
    <sheetView workbookViewId="0">
      <selection activeCell="B13" sqref="B13"/>
    </sheetView>
  </sheetViews>
  <sheetFormatPr baseColWidth="10" defaultColWidth="11.54296875" defaultRowHeight="14.5" x14ac:dyDescent="0.35"/>
  <cols>
    <col min="1" max="1" width="39.08984375" customWidth="1"/>
    <col min="2" max="2" width="43.81640625" customWidth="1"/>
    <col min="4" max="4" width="16.1796875" customWidth="1"/>
  </cols>
  <sheetData>
    <row r="1" spans="1:4" ht="42.75" customHeight="1" x14ac:dyDescent="0.35">
      <c r="D1" s="31" t="s">
        <v>29</v>
      </c>
    </row>
    <row r="2" spans="1:4" ht="31" x14ac:dyDescent="0.35">
      <c r="A2" s="103" t="s">
        <v>9</v>
      </c>
      <c r="B2" s="104" t="s">
        <v>78</v>
      </c>
    </row>
    <row r="3" spans="1:4" x14ac:dyDescent="0.35">
      <c r="A3" s="105" t="s">
        <v>50</v>
      </c>
      <c r="B3" s="18">
        <f>Dépenses!H24+Dépenses!J81</f>
        <v>0</v>
      </c>
    </row>
    <row r="4" spans="1:4" ht="24.9" customHeight="1" x14ac:dyDescent="0.35">
      <c r="A4" s="105" t="s">
        <v>56</v>
      </c>
      <c r="B4" s="18">
        <f>Dépenses!J92</f>
        <v>0</v>
      </c>
    </row>
    <row r="5" spans="1:4" ht="24.9" customHeight="1" x14ac:dyDescent="0.35">
      <c r="A5" s="105" t="s">
        <v>54</v>
      </c>
      <c r="B5" s="18">
        <f>Dépenses!J103</f>
        <v>0</v>
      </c>
    </row>
    <row r="6" spans="1:4" ht="24.9" customHeight="1" x14ac:dyDescent="0.35">
      <c r="A6" s="105" t="s">
        <v>49</v>
      </c>
      <c r="B6" s="18">
        <f>Dépenses!H45+Dépenses!J114</f>
        <v>0</v>
      </c>
    </row>
    <row r="7" spans="1:4" x14ac:dyDescent="0.35">
      <c r="A7" s="105" t="s">
        <v>58</v>
      </c>
      <c r="B7" s="18">
        <f>Dépenses!J125</f>
        <v>0</v>
      </c>
    </row>
    <row r="8" spans="1:4" ht="24.9" customHeight="1" x14ac:dyDescent="0.35">
      <c r="A8" s="105" t="s">
        <v>51</v>
      </c>
      <c r="B8" s="18">
        <f>Dépenses!H66+Dépenses!J136</f>
        <v>0</v>
      </c>
    </row>
    <row r="9" spans="1:4" x14ac:dyDescent="0.35">
      <c r="A9" s="105" t="s">
        <v>52</v>
      </c>
      <c r="B9" s="18">
        <f>Dépenses!J147</f>
        <v>0</v>
      </c>
    </row>
    <row r="10" spans="1:4" x14ac:dyDescent="0.35">
      <c r="A10" s="105" t="s">
        <v>76</v>
      </c>
      <c r="B10" s="18">
        <f>1000+0.1*(B3+B6+B8+B4+B5+B7+B9)</f>
        <v>1000</v>
      </c>
    </row>
    <row r="11" spans="1:4" ht="19.649999999999999" customHeight="1" x14ac:dyDescent="0.35">
      <c r="A11" s="106" t="s">
        <v>13</v>
      </c>
      <c r="B11" s="18">
        <f>SUM(B3:B10)</f>
        <v>1000</v>
      </c>
      <c r="D11" s="107"/>
    </row>
    <row r="12" spans="1:4" ht="33.5" customHeight="1" x14ac:dyDescent="0.35">
      <c r="A12" s="106" t="s">
        <v>142</v>
      </c>
      <c r="B12" s="18">
        <f>IF((B15-B13)&lt;0,0,MIN(B15-B13,B11))</f>
        <v>1000</v>
      </c>
      <c r="D12" s="107"/>
    </row>
    <row r="13" spans="1:4" ht="62.5" x14ac:dyDescent="0.35">
      <c r="A13" s="108" t="s">
        <v>141</v>
      </c>
      <c r="B13" s="157"/>
      <c r="D13" s="107"/>
    </row>
    <row r="14" spans="1:4" x14ac:dyDescent="0.35">
      <c r="A14" s="108" t="s">
        <v>14</v>
      </c>
      <c r="B14" s="109">
        <v>0.65</v>
      </c>
    </row>
    <row r="15" spans="1:4" ht="25" x14ac:dyDescent="0.35">
      <c r="A15" s="108" t="s">
        <v>15</v>
      </c>
      <c r="B15" s="110">
        <v>50000</v>
      </c>
    </row>
    <row r="16" spans="1:4" ht="25" x14ac:dyDescent="0.35">
      <c r="A16" s="108" t="s">
        <v>16</v>
      </c>
      <c r="B16" s="111">
        <v>4000</v>
      </c>
    </row>
    <row r="17" spans="1:2" ht="40.65" customHeight="1" x14ac:dyDescent="0.35">
      <c r="A17" s="106" t="s">
        <v>17</v>
      </c>
      <c r="B17" s="6" t="str">
        <f>IF(B12&lt;B16,"Le seuil de l'assiette éligible n'est pas atteint, pas d'aide possible",MIN(B12,B15)*B14)</f>
        <v>Le seuil de l'assiette éligible n'est pas atteint, pas d'aide possible</v>
      </c>
    </row>
    <row r="18" spans="1:2" x14ac:dyDescent="0.35">
      <c r="A18" s="108" t="s">
        <v>135</v>
      </c>
      <c r="B18" s="111">
        <f>IF(ISERROR(0.4*B17),0,0.4*B17)</f>
        <v>0</v>
      </c>
    </row>
    <row r="19" spans="1:2" x14ac:dyDescent="0.35">
      <c r="A19" s="108" t="s">
        <v>136</v>
      </c>
      <c r="B19" s="111">
        <f>IF(ISERROR(0.6*B17),0,0.6*B17)</f>
        <v>0</v>
      </c>
    </row>
  </sheetData>
  <sheetProtection algorithmName="SHA-512" hashValue="5XbNL7dDcA59a4G42U8gMRYgy+pyOhRFyeMvcw1CsNlAkjAhYuObV8u9ziM5g/ARtTEBLZXpzltxA+yPrtu28Q==" saltValue="Zlz+Gnl7oyT+aQmqhKIjjQ==" spinCount="100000" sheet="1" objects="1" scenarios="1" selectLockedCell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66A7B-935B-4858-A7C9-47999D9AE6F5}">
  <dimension ref="A1:R154"/>
  <sheetViews>
    <sheetView topLeftCell="G4" zoomScale="85" zoomScaleNormal="85" workbookViewId="0">
      <selection activeCell="H15" sqref="H15"/>
    </sheetView>
  </sheetViews>
  <sheetFormatPr baseColWidth="10" defaultColWidth="11.54296875" defaultRowHeight="14.5" x14ac:dyDescent="0.35"/>
  <cols>
    <col min="1" max="1" width="33.453125" customWidth="1"/>
    <col min="2" max="2" width="21.54296875" customWidth="1"/>
    <col min="3" max="3" width="35.54296875" customWidth="1"/>
    <col min="4" max="4" width="29.90625" customWidth="1"/>
    <col min="5" max="5" width="31.08984375" customWidth="1"/>
    <col min="6" max="6" width="28.90625" customWidth="1"/>
    <col min="7" max="7" width="10.453125" customWidth="1"/>
    <col min="8" max="8" width="33.453125" style="57" customWidth="1"/>
    <col min="9" max="9" width="19" style="57" customWidth="1"/>
    <col min="10" max="10" width="25.08984375" style="57" customWidth="1"/>
    <col min="11" max="11" width="23.453125" style="81" customWidth="1"/>
    <col min="12" max="12" width="25.54296875" customWidth="1"/>
    <col min="13" max="13" width="48.08984375" customWidth="1"/>
    <col min="14" max="14" width="24.08984375" customWidth="1"/>
    <col min="15" max="15" width="46.453125" style="80" customWidth="1"/>
    <col min="16" max="16" width="22.453125" customWidth="1"/>
    <col min="17" max="17" width="33.90625" customWidth="1"/>
    <col min="18" max="18" width="11.54296875" style="78"/>
  </cols>
  <sheetData>
    <row r="1" spans="1:14" ht="30" x14ac:dyDescent="0.35">
      <c r="A1" s="20" t="s">
        <v>0</v>
      </c>
      <c r="B1" s="20"/>
      <c r="C1" s="20"/>
      <c r="D1" s="21"/>
      <c r="E1" s="21"/>
      <c r="F1" s="22"/>
      <c r="G1" s="22"/>
      <c r="H1" s="23"/>
      <c r="I1" s="23"/>
      <c r="J1" s="23"/>
      <c r="K1" s="79"/>
    </row>
    <row r="2" spans="1:14" ht="18" x14ac:dyDescent="0.35">
      <c r="A2" s="25" t="s">
        <v>10</v>
      </c>
      <c r="B2" s="25"/>
      <c r="C2" s="21"/>
      <c r="D2" s="1"/>
      <c r="E2" s="1"/>
      <c r="F2" s="22"/>
      <c r="G2" s="22"/>
      <c r="H2" s="23"/>
      <c r="I2" s="23"/>
      <c r="J2" s="23"/>
      <c r="K2" s="79"/>
    </row>
    <row r="3" spans="1:14" x14ac:dyDescent="0.35">
      <c r="A3" s="26" t="str">
        <f>Dépenses!A3</f>
        <v>Version 1.7 du 04/03/2026 : Normandie Investissement Forêt</v>
      </c>
      <c r="B3" s="26"/>
      <c r="C3" s="27"/>
      <c r="D3" s="28"/>
      <c r="E3" s="28"/>
      <c r="F3" s="29"/>
      <c r="G3" s="29"/>
      <c r="H3" s="23"/>
      <c r="I3" s="23"/>
      <c r="J3" s="23"/>
    </row>
    <row r="4" spans="1:14" ht="39" customHeight="1" x14ac:dyDescent="0.5">
      <c r="A4" s="30" t="s">
        <v>1</v>
      </c>
      <c r="B4" s="30"/>
      <c r="C4" s="25"/>
      <c r="D4" s="25"/>
      <c r="E4" s="25"/>
      <c r="F4" s="25"/>
      <c r="G4" s="25"/>
      <c r="H4" s="14"/>
      <c r="I4" s="14"/>
      <c r="J4" s="14"/>
      <c r="K4" s="79"/>
    </row>
    <row r="5" spans="1:14" ht="20" x14ac:dyDescent="0.35">
      <c r="A5" s="32"/>
      <c r="B5" s="32"/>
      <c r="C5" s="33"/>
      <c r="D5" s="33"/>
      <c r="E5" s="33"/>
      <c r="F5" s="29"/>
      <c r="G5" s="29"/>
      <c r="H5" s="14"/>
      <c r="I5" s="14"/>
      <c r="J5" s="14"/>
    </row>
    <row r="6" spans="1:14" ht="15.5" x14ac:dyDescent="0.35">
      <c r="A6" s="168" t="s">
        <v>2</v>
      </c>
      <c r="B6" s="169"/>
      <c r="C6" s="170"/>
      <c r="D6" s="171"/>
      <c r="E6" s="34"/>
      <c r="F6" s="29"/>
      <c r="G6" s="29"/>
      <c r="H6" s="35"/>
      <c r="I6" s="35"/>
      <c r="J6" s="35"/>
    </row>
    <row r="7" spans="1:14" ht="27" customHeight="1" x14ac:dyDescent="0.35">
      <c r="A7" s="174" t="s">
        <v>101</v>
      </c>
      <c r="B7" s="175"/>
      <c r="C7" s="188">
        <f>Dépenses!C7</f>
        <v>0</v>
      </c>
      <c r="D7" s="189"/>
      <c r="E7" s="34"/>
      <c r="F7" s="29"/>
      <c r="G7" s="29"/>
      <c r="H7" s="13"/>
      <c r="I7" s="13"/>
      <c r="J7" s="13"/>
    </row>
    <row r="8" spans="1:14" ht="15.5" x14ac:dyDescent="0.35">
      <c r="A8" s="36"/>
      <c r="B8" s="36"/>
      <c r="C8" s="37"/>
      <c r="D8" s="2"/>
      <c r="E8" s="2"/>
      <c r="F8" s="29"/>
      <c r="G8" s="29"/>
      <c r="H8" s="13"/>
      <c r="I8" s="13"/>
      <c r="J8" s="13"/>
    </row>
    <row r="9" spans="1:14" ht="15.5" x14ac:dyDescent="0.35">
      <c r="A9" s="168" t="s">
        <v>3</v>
      </c>
      <c r="B9" s="169"/>
      <c r="C9" s="170"/>
      <c r="D9" s="171"/>
      <c r="E9" s="34"/>
      <c r="F9" s="29"/>
      <c r="G9" s="29"/>
      <c r="H9" s="179" t="s">
        <v>134</v>
      </c>
      <c r="I9" s="180"/>
      <c r="J9" s="180"/>
      <c r="K9" s="180"/>
      <c r="L9" s="180"/>
      <c r="M9" s="181"/>
    </row>
    <row r="10" spans="1:14" ht="27" customHeight="1" x14ac:dyDescent="0.35">
      <c r="A10" s="174" t="s">
        <v>4</v>
      </c>
      <c r="B10" s="175"/>
      <c r="C10" s="188">
        <f>Dépenses!C10</f>
        <v>0</v>
      </c>
      <c r="D10" s="189"/>
      <c r="E10" s="38"/>
      <c r="F10" s="29"/>
      <c r="G10" s="29"/>
      <c r="H10" s="182"/>
      <c r="I10" s="183"/>
      <c r="J10" s="183"/>
      <c r="K10" s="183"/>
      <c r="L10" s="183"/>
      <c r="M10" s="184"/>
    </row>
    <row r="11" spans="1:14" x14ac:dyDescent="0.35">
      <c r="A11" s="2"/>
      <c r="B11" s="2"/>
      <c r="C11" s="39"/>
      <c r="D11" s="40"/>
      <c r="E11" s="40"/>
      <c r="F11" s="40"/>
      <c r="G11" s="28"/>
      <c r="H11" s="182"/>
      <c r="I11" s="183"/>
      <c r="J11" s="183"/>
      <c r="K11" s="183"/>
      <c r="L11" s="183"/>
      <c r="M11" s="184"/>
    </row>
    <row r="12" spans="1:14" ht="24.65" customHeight="1" x14ac:dyDescent="0.5">
      <c r="A12" s="41" t="s">
        <v>12</v>
      </c>
      <c r="B12" s="41"/>
      <c r="C12" s="42"/>
      <c r="D12" s="43"/>
      <c r="E12" s="43"/>
      <c r="F12" s="43"/>
      <c r="G12" s="43"/>
      <c r="H12" s="185"/>
      <c r="I12" s="186"/>
      <c r="J12" s="186"/>
      <c r="K12" s="186"/>
      <c r="L12" s="186"/>
      <c r="M12" s="187"/>
    </row>
    <row r="13" spans="1:14" ht="17.399999999999999" customHeight="1" x14ac:dyDescent="0.35">
      <c r="A13" s="45"/>
      <c r="B13" s="45"/>
      <c r="C13" s="46"/>
      <c r="D13" s="47"/>
      <c r="E13" s="47"/>
      <c r="F13" s="47"/>
      <c r="G13" s="47"/>
      <c r="H13" s="48"/>
      <c r="I13" s="48"/>
      <c r="J13" s="48"/>
    </row>
    <row r="14" spans="1:14" ht="59" x14ac:dyDescent="0.35">
      <c r="A14" s="49" t="s">
        <v>66</v>
      </c>
      <c r="B14" s="49" t="s">
        <v>97</v>
      </c>
      <c r="C14" s="49" t="s">
        <v>93</v>
      </c>
      <c r="D14" s="49" t="s">
        <v>94</v>
      </c>
      <c r="E14" s="50" t="s">
        <v>8</v>
      </c>
      <c r="F14" s="49" t="s">
        <v>98</v>
      </c>
      <c r="H14" s="82" t="s">
        <v>128</v>
      </c>
      <c r="I14" s="82" t="s">
        <v>129</v>
      </c>
      <c r="J14" s="82" t="s">
        <v>8</v>
      </c>
      <c r="K14" s="83" t="s">
        <v>18</v>
      </c>
      <c r="L14" s="82" t="s">
        <v>20</v>
      </c>
      <c r="M14" s="84" t="s">
        <v>26</v>
      </c>
      <c r="N14" s="85"/>
    </row>
    <row r="15" spans="1:14" ht="27" customHeight="1" x14ac:dyDescent="0.35">
      <c r="A15" s="51"/>
      <c r="B15" s="52">
        <f>Dépenses!B15</f>
        <v>0</v>
      </c>
      <c r="C15" s="52">
        <f>Dépenses!C15</f>
        <v>0</v>
      </c>
      <c r="D15" s="52">
        <f>Dépenses!D15</f>
        <v>0</v>
      </c>
      <c r="E15" s="52" t="str">
        <f>IF(ISERROR(IF(ISBLANK(C15),"",VLOOKUP('Instruction Dépense'!C15,Référentiel!$C$44:$D$45,2,FALSE))),"",IF(ISBLANK(C15),"",VLOOKUP('Instruction Dépense'!C15,Référentiel!$C$44:$D$45,2,FALSE)))</f>
        <v/>
      </c>
      <c r="F15" s="53" t="str">
        <f t="shared" ref="F15:F24" si="0">IFERROR(IF(ISBLANK(D15),"",D15)*E15,"")</f>
        <v/>
      </c>
      <c r="H15" s="99">
        <f t="shared" ref="H15" si="1">C15</f>
        <v>0</v>
      </c>
      <c r="I15" s="99">
        <f t="shared" ref="I15:J24" si="2">D15</f>
        <v>0</v>
      </c>
      <c r="J15" s="86" t="str">
        <f t="shared" si="2"/>
        <v/>
      </c>
      <c r="K15" s="87" t="str">
        <f>IFERROR(IF(ISBLANK(I15),"",I15)*J15,"")</f>
        <v/>
      </c>
      <c r="L15" s="100"/>
      <c r="M15" s="100"/>
      <c r="N15" s="88" t="str">
        <f>IF(F15&lt;K15,"KO - Montant présenté supérieur  éligible, rapprochez vous du demandeur","")</f>
        <v/>
      </c>
    </row>
    <row r="16" spans="1:14" ht="27" customHeight="1" x14ac:dyDescent="0.35">
      <c r="A16" s="51"/>
      <c r="B16" s="52">
        <f>Dépenses!B16</f>
        <v>0</v>
      </c>
      <c r="C16" s="52">
        <f>Dépenses!C16</f>
        <v>0</v>
      </c>
      <c r="D16" s="52">
        <f>Dépenses!D16</f>
        <v>0</v>
      </c>
      <c r="E16" s="52" t="str">
        <f>IF(ISERROR(IF(ISBLANK(C16),"",VLOOKUP('Instruction Dépense'!C16,Référentiel!$C$44:$D$45,2,FALSE))),"",IF(ISBLANK(C16),"",VLOOKUP('Instruction Dépense'!C16,Référentiel!$C$44:$D$45,2,FALSE)))</f>
        <v/>
      </c>
      <c r="F16" s="53" t="str">
        <f t="shared" si="0"/>
        <v/>
      </c>
      <c r="H16" s="99">
        <f t="shared" ref="H16:H45" si="3">C16</f>
        <v>0</v>
      </c>
      <c r="I16" s="99">
        <f t="shared" si="2"/>
        <v>0</v>
      </c>
      <c r="J16" s="86" t="str">
        <f>IF(ISERROR(IF(ISBLANK(H16),"",VLOOKUP('Instruction Dépense'!H16,Référentiel!$C$44:$D$45,2,FALSE))),"",IF(ISBLANK(H16),"",VLOOKUP('Instruction Dépense'!H16,Référentiel!$C$44:$D$45,2,FALSE)))</f>
        <v/>
      </c>
      <c r="K16" s="87" t="str">
        <f t="shared" ref="K16:K45" si="4">IFERROR(IF(ISBLANK(I16),"",I16)*J16,"")</f>
        <v/>
      </c>
      <c r="L16" s="100"/>
      <c r="M16" s="100"/>
      <c r="N16" s="88" t="str">
        <f>IF(F16&lt;K16,"KO - Montant présenté supérieur au montant éligible, rapprochez vous du demandeur","")</f>
        <v/>
      </c>
    </row>
    <row r="17" spans="1:15" ht="27" customHeight="1" x14ac:dyDescent="0.35">
      <c r="A17" s="51"/>
      <c r="B17" s="52">
        <f>Dépenses!B17</f>
        <v>0</v>
      </c>
      <c r="C17" s="52">
        <f>Dépenses!C17</f>
        <v>0</v>
      </c>
      <c r="D17" s="52">
        <f>Dépenses!D17</f>
        <v>0</v>
      </c>
      <c r="E17" s="52" t="str">
        <f>IF(ISERROR(IF(ISBLANK(C17),"",VLOOKUP('Instruction Dépense'!C17,Référentiel!$C$44:$D$45,2,FALSE))),"",IF(ISBLANK(C17),"",VLOOKUP('Instruction Dépense'!C17,Référentiel!$C$44:$D$45,2,FALSE)))</f>
        <v/>
      </c>
      <c r="F17" s="53" t="str">
        <f t="shared" si="0"/>
        <v/>
      </c>
      <c r="H17" s="99">
        <f t="shared" si="3"/>
        <v>0</v>
      </c>
      <c r="I17" s="99">
        <f t="shared" si="2"/>
        <v>0</v>
      </c>
      <c r="J17" s="86" t="str">
        <f>IF(ISERROR(IF(ISBLANK(H17),"",VLOOKUP('Instruction Dépense'!H17,Référentiel!$C$44:$D$45,2,FALSE))),"",IF(ISBLANK(H17),"",VLOOKUP('Instruction Dépense'!H17,Référentiel!$C$44:$D$45,2,FALSE)))</f>
        <v/>
      </c>
      <c r="K17" s="87" t="str">
        <f t="shared" si="4"/>
        <v/>
      </c>
      <c r="L17" s="100"/>
      <c r="M17" s="100"/>
      <c r="N17" s="88" t="str">
        <f t="shared" ref="N17:N23" si="5">IF(F17&lt;K17,"KO - Montant présenté supérieur  éligible, rapprochez vous du demandeur","")</f>
        <v/>
      </c>
    </row>
    <row r="18" spans="1:15" ht="27" customHeight="1" x14ac:dyDescent="0.35">
      <c r="A18" s="51"/>
      <c r="B18" s="52">
        <f>Dépenses!B18</f>
        <v>0</v>
      </c>
      <c r="C18" s="52">
        <f>Dépenses!C18</f>
        <v>0</v>
      </c>
      <c r="D18" s="52">
        <f>Dépenses!D18</f>
        <v>0</v>
      </c>
      <c r="E18" s="52" t="str">
        <f>IF(ISERROR(IF(ISBLANK(C18),"",VLOOKUP('Instruction Dépense'!C18,Référentiel!$C$44:$D$45,2,FALSE))),"",IF(ISBLANK(C18),"",VLOOKUP('Instruction Dépense'!C18,Référentiel!$C$44:$D$45,2,FALSE)))</f>
        <v/>
      </c>
      <c r="F18" s="53" t="str">
        <f t="shared" si="0"/>
        <v/>
      </c>
      <c r="H18" s="99">
        <f t="shared" si="3"/>
        <v>0</v>
      </c>
      <c r="I18" s="99">
        <f t="shared" si="2"/>
        <v>0</v>
      </c>
      <c r="J18" s="86" t="str">
        <f>IF(ISERROR(IF(ISBLANK(H18),"",VLOOKUP('Instruction Dépense'!H18,Référentiel!$C$44:$D$45,2,FALSE))),"",IF(ISBLANK(H18),"",VLOOKUP('Instruction Dépense'!H18,Référentiel!$C$44:$D$45,2,FALSE)))</f>
        <v/>
      </c>
      <c r="K18" s="87" t="str">
        <f t="shared" si="4"/>
        <v/>
      </c>
      <c r="L18" s="100"/>
      <c r="M18" s="100"/>
      <c r="N18" s="88" t="str">
        <f t="shared" si="5"/>
        <v/>
      </c>
    </row>
    <row r="19" spans="1:15" ht="27" customHeight="1" x14ac:dyDescent="0.35">
      <c r="A19" s="51"/>
      <c r="B19" s="52">
        <f>Dépenses!B19</f>
        <v>0</v>
      </c>
      <c r="C19" s="52">
        <f>Dépenses!C19</f>
        <v>0</v>
      </c>
      <c r="D19" s="52">
        <f>Dépenses!D19</f>
        <v>0</v>
      </c>
      <c r="E19" s="52" t="str">
        <f>IF(ISERROR(IF(ISBLANK(C19),"",VLOOKUP('Instruction Dépense'!C19,Référentiel!$C$44:$D$45,2,FALSE))),"",IF(ISBLANK(C19),"",VLOOKUP('Instruction Dépense'!C19,Référentiel!$C$44:$D$45,2,FALSE)))</f>
        <v/>
      </c>
      <c r="F19" s="53" t="str">
        <f t="shared" si="0"/>
        <v/>
      </c>
      <c r="H19" s="99">
        <f t="shared" si="3"/>
        <v>0</v>
      </c>
      <c r="I19" s="99">
        <f t="shared" si="2"/>
        <v>0</v>
      </c>
      <c r="J19" s="86" t="str">
        <f>IF(ISERROR(IF(ISBLANK(H19),"",VLOOKUP('Instruction Dépense'!H19,Référentiel!$C$44:$D$45,2,FALSE))),"",IF(ISBLANK(H19),"",VLOOKUP('Instruction Dépense'!H19,Référentiel!$C$44:$D$45,2,FALSE)))</f>
        <v/>
      </c>
      <c r="K19" s="87" t="str">
        <f t="shared" si="4"/>
        <v/>
      </c>
      <c r="L19" s="100"/>
      <c r="M19" s="100"/>
      <c r="N19" s="88" t="str">
        <f t="shared" si="5"/>
        <v/>
      </c>
    </row>
    <row r="20" spans="1:15" ht="27" customHeight="1" x14ac:dyDescent="0.35">
      <c r="A20" s="51"/>
      <c r="B20" s="52">
        <f>Dépenses!B20</f>
        <v>0</v>
      </c>
      <c r="C20" s="52">
        <f>Dépenses!C20</f>
        <v>0</v>
      </c>
      <c r="D20" s="52">
        <f>Dépenses!D20</f>
        <v>0</v>
      </c>
      <c r="E20" s="52" t="str">
        <f>IF(ISERROR(IF(ISBLANK(C20),"",VLOOKUP('Instruction Dépense'!C20,Référentiel!$C$44:$D$45,2,FALSE))),"",IF(ISBLANK(C20),"",VLOOKUP('Instruction Dépense'!C20,Référentiel!$C$44:$D$45,2,FALSE)))</f>
        <v/>
      </c>
      <c r="F20" s="53" t="str">
        <f t="shared" si="0"/>
        <v/>
      </c>
      <c r="H20" s="99">
        <f t="shared" si="3"/>
        <v>0</v>
      </c>
      <c r="I20" s="99">
        <f t="shared" si="2"/>
        <v>0</v>
      </c>
      <c r="J20" s="86" t="str">
        <f>IF(ISERROR(IF(ISBLANK(H20),"",VLOOKUP('Instruction Dépense'!H20,Référentiel!$C$44:$D$45,2,FALSE))),"",IF(ISBLANK(H20),"",VLOOKUP('Instruction Dépense'!H20,Référentiel!$C$44:$D$45,2,FALSE)))</f>
        <v/>
      </c>
      <c r="K20" s="87" t="str">
        <f t="shared" si="4"/>
        <v/>
      </c>
      <c r="L20" s="100"/>
      <c r="M20" s="100"/>
      <c r="N20" s="88" t="str">
        <f t="shared" si="5"/>
        <v/>
      </c>
    </row>
    <row r="21" spans="1:15" ht="27" customHeight="1" x14ac:dyDescent="0.35">
      <c r="A21" s="51"/>
      <c r="B21" s="52">
        <f>Dépenses!B21</f>
        <v>0</v>
      </c>
      <c r="C21" s="52">
        <f>Dépenses!C21</f>
        <v>0</v>
      </c>
      <c r="D21" s="52">
        <f>Dépenses!D21</f>
        <v>0</v>
      </c>
      <c r="E21" s="52" t="str">
        <f>IF(ISERROR(IF(ISBLANK(C21),"",VLOOKUP('Instruction Dépense'!C21,Référentiel!$C$44:$D$45,2,FALSE))),"",IF(ISBLANK(C21),"",VLOOKUP('Instruction Dépense'!C21,Référentiel!$C$44:$D$45,2,FALSE)))</f>
        <v/>
      </c>
      <c r="F21" s="53" t="str">
        <f t="shared" si="0"/>
        <v/>
      </c>
      <c r="H21" s="99">
        <f t="shared" si="3"/>
        <v>0</v>
      </c>
      <c r="I21" s="99">
        <f t="shared" si="2"/>
        <v>0</v>
      </c>
      <c r="J21" s="86" t="str">
        <f>IF(ISERROR(IF(ISBLANK(H21),"",VLOOKUP('Instruction Dépense'!H21,Référentiel!$C$44:$D$45,2,FALSE))),"",IF(ISBLANK(H21),"",VLOOKUP('Instruction Dépense'!H21,Référentiel!$C$44:$D$45,2,FALSE)))</f>
        <v/>
      </c>
      <c r="K21" s="87" t="str">
        <f t="shared" si="4"/>
        <v/>
      </c>
      <c r="L21" s="100"/>
      <c r="M21" s="100"/>
      <c r="N21" s="88" t="str">
        <f t="shared" si="5"/>
        <v/>
      </c>
    </row>
    <row r="22" spans="1:15" ht="27" customHeight="1" x14ac:dyDescent="0.35">
      <c r="A22" s="51"/>
      <c r="B22" s="52">
        <f>Dépenses!B22</f>
        <v>0</v>
      </c>
      <c r="C22" s="52">
        <f>Dépenses!C22</f>
        <v>0</v>
      </c>
      <c r="D22" s="52">
        <f>Dépenses!D22</f>
        <v>0</v>
      </c>
      <c r="E22" s="52" t="str">
        <f>IF(ISERROR(IF(ISBLANK(C22),"",VLOOKUP('Instruction Dépense'!C22,Référentiel!$C$44:$D$45,2,FALSE))),"",IF(ISBLANK(C22),"",VLOOKUP('Instruction Dépense'!C22,Référentiel!$C$44:$D$45,2,FALSE)))</f>
        <v/>
      </c>
      <c r="F22" s="53" t="str">
        <f t="shared" si="0"/>
        <v/>
      </c>
      <c r="H22" s="99">
        <f t="shared" si="3"/>
        <v>0</v>
      </c>
      <c r="I22" s="99">
        <f t="shared" si="2"/>
        <v>0</v>
      </c>
      <c r="J22" s="86" t="str">
        <f>IF(ISERROR(IF(ISBLANK(H22),"",VLOOKUP('Instruction Dépense'!H22,Référentiel!$C$44:$D$45,2,FALSE))),"",IF(ISBLANK(H22),"",VLOOKUP('Instruction Dépense'!H22,Référentiel!$C$44:$D$45,2,FALSE)))</f>
        <v/>
      </c>
      <c r="K22" s="87" t="str">
        <f t="shared" si="4"/>
        <v/>
      </c>
      <c r="L22" s="100"/>
      <c r="M22" s="100"/>
      <c r="N22" s="88" t="str">
        <f t="shared" si="5"/>
        <v/>
      </c>
    </row>
    <row r="23" spans="1:15" ht="27" customHeight="1" x14ac:dyDescent="0.35">
      <c r="A23" s="51"/>
      <c r="B23" s="52">
        <f>Dépenses!B23</f>
        <v>0</v>
      </c>
      <c r="C23" s="52">
        <f>Dépenses!C23</f>
        <v>0</v>
      </c>
      <c r="D23" s="52">
        <f>Dépenses!D23</f>
        <v>0</v>
      </c>
      <c r="E23" s="52" t="str">
        <f>IF(ISERROR(IF(ISBLANK(C23),"",VLOOKUP('Instruction Dépense'!C23,Référentiel!$C$44:$D$45,2,FALSE))),"",IF(ISBLANK(C23),"",VLOOKUP('Instruction Dépense'!C23,Référentiel!$C$44:$D$45,2,FALSE)))</f>
        <v/>
      </c>
      <c r="F23" s="53" t="str">
        <f t="shared" si="0"/>
        <v/>
      </c>
      <c r="H23" s="99">
        <f t="shared" si="3"/>
        <v>0</v>
      </c>
      <c r="I23" s="99">
        <f t="shared" si="2"/>
        <v>0</v>
      </c>
      <c r="J23" s="86" t="str">
        <f>IF(ISERROR(IF(ISBLANK(H23),"",VLOOKUP('Instruction Dépense'!H23,Référentiel!$C$44:$D$45,2,FALSE))),"",IF(ISBLANK(H23),"",VLOOKUP('Instruction Dépense'!H23,Référentiel!$C$44:$D$45,2,FALSE)))</f>
        <v/>
      </c>
      <c r="K23" s="87" t="str">
        <f t="shared" si="4"/>
        <v/>
      </c>
      <c r="L23" s="100"/>
      <c r="M23" s="100"/>
      <c r="N23" s="88" t="str">
        <f t="shared" si="5"/>
        <v/>
      </c>
    </row>
    <row r="24" spans="1:15" ht="27" customHeight="1" x14ac:dyDescent="0.35">
      <c r="A24" s="51"/>
      <c r="B24" s="52">
        <f>Dépenses!B24</f>
        <v>0</v>
      </c>
      <c r="C24" s="52">
        <f>Dépenses!C24</f>
        <v>0</v>
      </c>
      <c r="D24" s="52">
        <f>Dépenses!D24</f>
        <v>0</v>
      </c>
      <c r="E24" s="52" t="str">
        <f>IF(ISERROR(IF(ISBLANK(C24),"",VLOOKUP('Instruction Dépense'!C24,Référentiel!$C$44:$D$45,2,FALSE))),"",IF(ISBLANK(C24),"",VLOOKUP('Instruction Dépense'!C24,Référentiel!$C$44:$D$45,2,FALSE)))</f>
        <v/>
      </c>
      <c r="F24" s="53" t="str">
        <f t="shared" si="0"/>
        <v/>
      </c>
      <c r="H24" s="99">
        <f t="shared" si="3"/>
        <v>0</v>
      </c>
      <c r="I24" s="99">
        <f t="shared" si="2"/>
        <v>0</v>
      </c>
      <c r="J24" s="86" t="str">
        <f>IF(ISERROR(IF(ISBLANK(H24),"",VLOOKUP('Instruction Dépense'!H24,Référentiel!$C$44:$D$45,2,FALSE))),"",IF(ISBLANK(H24),"",VLOOKUP('Instruction Dépense'!H24,Référentiel!$C$44:$D$45,2,FALSE)))</f>
        <v/>
      </c>
      <c r="K24" s="87" t="str">
        <f t="shared" si="4"/>
        <v/>
      </c>
      <c r="L24" s="100"/>
      <c r="M24" s="100"/>
      <c r="N24" s="88" t="str">
        <f>IF(F24&lt;K24,"KO - Montant présenté supérieur  éligible, rapprochez vous du demandeur","")</f>
        <v/>
      </c>
      <c r="O24" s="80">
        <f>SUM(K15:K24)</f>
        <v>0</v>
      </c>
    </row>
    <row r="25" spans="1:15" ht="70.650000000000006" customHeight="1" x14ac:dyDescent="0.35">
      <c r="A25" s="49" t="s">
        <v>67</v>
      </c>
      <c r="B25" s="49" t="s">
        <v>97</v>
      </c>
      <c r="C25" s="49" t="s">
        <v>102</v>
      </c>
      <c r="D25" s="49" t="s">
        <v>91</v>
      </c>
      <c r="E25" s="50" t="s">
        <v>28</v>
      </c>
      <c r="F25" s="49" t="s">
        <v>98</v>
      </c>
      <c r="H25" s="82" t="s">
        <v>128</v>
      </c>
      <c r="I25" s="82" t="s">
        <v>91</v>
      </c>
      <c r="J25" s="82" t="s">
        <v>8</v>
      </c>
      <c r="K25" s="83" t="s">
        <v>18</v>
      </c>
      <c r="L25" s="82" t="s">
        <v>20</v>
      </c>
      <c r="M25" s="84" t="s">
        <v>26</v>
      </c>
    </row>
    <row r="26" spans="1:15" ht="27" customHeight="1" x14ac:dyDescent="0.35">
      <c r="A26" s="52">
        <f>Dépenses!A26</f>
        <v>0</v>
      </c>
      <c r="B26" s="52">
        <f>Dépenses!B26</f>
        <v>0</v>
      </c>
      <c r="C26" s="52">
        <f>Dépenses!C26</f>
        <v>0</v>
      </c>
      <c r="D26" s="52">
        <f>Dépenses!D26</f>
        <v>0</v>
      </c>
      <c r="E26" s="52" t="str">
        <f>IF(ISERROR(IF(ISBLANK(C26),"",VLOOKUP('Instruction Dépense'!C26,Référentiel!$B$23:$C$34,2,FALSE))),"",IF(ISBLANK(C26),"",VLOOKUP('Instruction Dépense'!C26,Référentiel!$B$23:$C$34,2,FALSE)))</f>
        <v/>
      </c>
      <c r="F26" s="53" t="str">
        <f t="shared" ref="F26:F43" si="6">IFERROR(IF(ISBLANK(D26),0,D26)*E26,"")</f>
        <v/>
      </c>
      <c r="H26" s="99">
        <f t="shared" si="3"/>
        <v>0</v>
      </c>
      <c r="I26" s="99">
        <f t="shared" ref="I26:I45" si="7">D26</f>
        <v>0</v>
      </c>
      <c r="J26" s="86" t="str">
        <f>IF(ISERROR(IF(ISBLANK(H26),"",VLOOKUP('Instruction Dépense'!H26,Référentiel!$B$23:$C$34,2,FALSE))),"",IF(ISBLANK(H26),"",VLOOKUP('Instruction Dépense'!H26,Référentiel!$B$23:$C$34,2,FALSE)))</f>
        <v/>
      </c>
      <c r="K26" s="87" t="str">
        <f t="shared" si="4"/>
        <v/>
      </c>
      <c r="L26" s="100"/>
      <c r="M26" s="100"/>
      <c r="N26" s="88" t="str">
        <f t="shared" ref="N26:N45" si="8">IF(F26&lt;K26,"KO - Montant présenté supérieur  éligible, rapprochez vous du demandeur","")</f>
        <v/>
      </c>
    </row>
    <row r="27" spans="1:15" ht="27" customHeight="1" x14ac:dyDescent="0.35">
      <c r="A27" s="52">
        <f>Dépenses!A27</f>
        <v>0</v>
      </c>
      <c r="B27" s="52">
        <f>Dépenses!B27</f>
        <v>0</v>
      </c>
      <c r="C27" s="52">
        <f>Dépenses!C27</f>
        <v>0</v>
      </c>
      <c r="D27" s="52">
        <f>Dépenses!D27</f>
        <v>0</v>
      </c>
      <c r="E27" s="52" t="str">
        <f>IF(ISERROR(IF(ISBLANK(C27),"",VLOOKUP('Instruction Dépense'!C27,Référentiel!$B$23:$C$34,2,FALSE))),"",IF(ISBLANK(C27),"",VLOOKUP('Instruction Dépense'!C27,Référentiel!$B$23:$C$34,2,FALSE)))</f>
        <v/>
      </c>
      <c r="F27" s="53" t="str">
        <f t="shared" si="6"/>
        <v/>
      </c>
      <c r="H27" s="99">
        <f t="shared" si="3"/>
        <v>0</v>
      </c>
      <c r="I27" s="99">
        <f t="shared" si="7"/>
        <v>0</v>
      </c>
      <c r="J27" s="86" t="str">
        <f>IF(ISERROR(IF(ISBLANK(H27),"",VLOOKUP('Instruction Dépense'!H27,Référentiel!$B$23:$C$34,2,FALSE))),"",IF(ISBLANK(H27),"",VLOOKUP('Instruction Dépense'!H27,Référentiel!$B$23:$C$34,2,FALSE)))</f>
        <v/>
      </c>
      <c r="K27" s="87" t="str">
        <f t="shared" si="4"/>
        <v/>
      </c>
      <c r="L27" s="100"/>
      <c r="M27" s="100"/>
      <c r="N27" s="88" t="str">
        <f t="shared" si="8"/>
        <v/>
      </c>
    </row>
    <row r="28" spans="1:15" ht="27" customHeight="1" x14ac:dyDescent="0.35">
      <c r="A28" s="52">
        <f>Dépenses!A28</f>
        <v>0</v>
      </c>
      <c r="B28" s="52">
        <f>Dépenses!B28</f>
        <v>0</v>
      </c>
      <c r="C28" s="52">
        <f>Dépenses!C28</f>
        <v>0</v>
      </c>
      <c r="D28" s="52">
        <f>Dépenses!D28</f>
        <v>0</v>
      </c>
      <c r="E28" s="52" t="str">
        <f>IF(ISERROR(IF(ISBLANK(C28),"",VLOOKUP('Instruction Dépense'!C28,Référentiel!$B$23:$C$34,2,FALSE))),"",IF(ISBLANK(C28),"",VLOOKUP('Instruction Dépense'!C28,Référentiel!$B$23:$C$34,2,FALSE)))</f>
        <v/>
      </c>
      <c r="F28" s="53" t="str">
        <f t="shared" si="6"/>
        <v/>
      </c>
      <c r="H28" s="99">
        <f t="shared" si="3"/>
        <v>0</v>
      </c>
      <c r="I28" s="99">
        <f t="shared" si="7"/>
        <v>0</v>
      </c>
      <c r="J28" s="86" t="str">
        <f>IF(ISERROR(IF(ISBLANK(H28),"",VLOOKUP('Instruction Dépense'!H28,Référentiel!$B$23:$C$34,2,FALSE))),"",IF(ISBLANK(H28),"",VLOOKUP('Instruction Dépense'!H28,Référentiel!$B$23:$C$34,2,FALSE)))</f>
        <v/>
      </c>
      <c r="K28" s="87" t="str">
        <f t="shared" si="4"/>
        <v/>
      </c>
      <c r="L28" s="100"/>
      <c r="M28" s="100"/>
      <c r="N28" s="88" t="str">
        <f t="shared" si="8"/>
        <v/>
      </c>
    </row>
    <row r="29" spans="1:15" ht="27" customHeight="1" x14ac:dyDescent="0.35">
      <c r="A29" s="52">
        <f>Dépenses!A29</f>
        <v>0</v>
      </c>
      <c r="B29" s="52">
        <f>Dépenses!B29</f>
        <v>0</v>
      </c>
      <c r="C29" s="52">
        <f>Dépenses!C29</f>
        <v>0</v>
      </c>
      <c r="D29" s="52">
        <f>Dépenses!D29</f>
        <v>0</v>
      </c>
      <c r="E29" s="52" t="str">
        <f>IF(ISERROR(IF(ISBLANK(C29),"",VLOOKUP('Instruction Dépense'!C29,Référentiel!$B$23:$C$34,2,FALSE))),"",IF(ISBLANK(C29),"",VLOOKUP('Instruction Dépense'!C29,Référentiel!$B$23:$C$34,2,FALSE)))</f>
        <v/>
      </c>
      <c r="F29" s="53" t="str">
        <f t="shared" si="6"/>
        <v/>
      </c>
      <c r="H29" s="99">
        <f t="shared" si="3"/>
        <v>0</v>
      </c>
      <c r="I29" s="99">
        <f t="shared" si="7"/>
        <v>0</v>
      </c>
      <c r="J29" s="86" t="str">
        <f>IF(ISERROR(IF(ISBLANK(H29),"",VLOOKUP('Instruction Dépense'!H29,Référentiel!$B$23:$C$34,2,FALSE))),"",IF(ISBLANK(H29),"",VLOOKUP('Instruction Dépense'!H29,Référentiel!$B$23:$C$34,2,FALSE)))</f>
        <v/>
      </c>
      <c r="K29" s="87" t="str">
        <f t="shared" si="4"/>
        <v/>
      </c>
      <c r="L29" s="100"/>
      <c r="M29" s="100"/>
      <c r="N29" s="88" t="str">
        <f t="shared" si="8"/>
        <v/>
      </c>
    </row>
    <row r="30" spans="1:15" ht="27" customHeight="1" x14ac:dyDescent="0.35">
      <c r="A30" s="52">
        <f>Dépenses!A30</f>
        <v>0</v>
      </c>
      <c r="B30" s="52">
        <f>Dépenses!B30</f>
        <v>0</v>
      </c>
      <c r="C30" s="52">
        <f>Dépenses!C30</f>
        <v>0</v>
      </c>
      <c r="D30" s="52">
        <f>Dépenses!D30</f>
        <v>0</v>
      </c>
      <c r="E30" s="52" t="str">
        <f>IF(ISERROR(IF(ISBLANK(C30),"",VLOOKUP('Instruction Dépense'!C30,Référentiel!$B$23:$C$34,2,FALSE))),"",IF(ISBLANK(C30),"",VLOOKUP('Instruction Dépense'!C30,Référentiel!$B$23:$C$34,2,FALSE)))</f>
        <v/>
      </c>
      <c r="F30" s="53" t="str">
        <f t="shared" si="6"/>
        <v/>
      </c>
      <c r="H30" s="99">
        <f t="shared" si="3"/>
        <v>0</v>
      </c>
      <c r="I30" s="99">
        <f t="shared" si="7"/>
        <v>0</v>
      </c>
      <c r="J30" s="86" t="str">
        <f>IF(ISERROR(IF(ISBLANK(H30),"",VLOOKUP('Instruction Dépense'!H30,Référentiel!$B$23:$C$34,2,FALSE))),"",IF(ISBLANK(H30),"",VLOOKUP('Instruction Dépense'!H30,Référentiel!$B$23:$C$34,2,FALSE)))</f>
        <v/>
      </c>
      <c r="K30" s="87" t="str">
        <f t="shared" si="4"/>
        <v/>
      </c>
      <c r="L30" s="100"/>
      <c r="M30" s="100"/>
      <c r="N30" s="88" t="str">
        <f t="shared" si="8"/>
        <v/>
      </c>
    </row>
    <row r="31" spans="1:15" ht="27" customHeight="1" x14ac:dyDescent="0.35">
      <c r="A31" s="52">
        <f>Dépenses!A31</f>
        <v>0</v>
      </c>
      <c r="B31" s="52">
        <f>Dépenses!B31</f>
        <v>0</v>
      </c>
      <c r="C31" s="52">
        <f>Dépenses!C31</f>
        <v>0</v>
      </c>
      <c r="D31" s="52">
        <f>Dépenses!D31</f>
        <v>0</v>
      </c>
      <c r="E31" s="52" t="str">
        <f>IF(ISERROR(IF(ISBLANK(C31),"",VLOOKUP('Instruction Dépense'!C31,Référentiel!$B$23:$C$34,2,FALSE))),"",IF(ISBLANK(C31),"",VLOOKUP('Instruction Dépense'!C31,Référentiel!$B$23:$C$34,2,FALSE)))</f>
        <v/>
      </c>
      <c r="F31" s="53" t="str">
        <f t="shared" si="6"/>
        <v/>
      </c>
      <c r="H31" s="99">
        <f t="shared" si="3"/>
        <v>0</v>
      </c>
      <c r="I31" s="99">
        <f t="shared" si="7"/>
        <v>0</v>
      </c>
      <c r="J31" s="86" t="str">
        <f>IF(ISERROR(IF(ISBLANK(H31),"",VLOOKUP('Instruction Dépense'!H31,Référentiel!$B$23:$C$34,2,FALSE))),"",IF(ISBLANK(H31),"",VLOOKUP('Instruction Dépense'!H31,Référentiel!$B$23:$C$34,2,FALSE)))</f>
        <v/>
      </c>
      <c r="K31" s="87" t="str">
        <f t="shared" si="4"/>
        <v/>
      </c>
      <c r="L31" s="100"/>
      <c r="M31" s="100"/>
      <c r="N31" s="88" t="str">
        <f t="shared" si="8"/>
        <v/>
      </c>
    </row>
    <row r="32" spans="1:15" ht="27" customHeight="1" x14ac:dyDescent="0.35">
      <c r="A32" s="52">
        <f>Dépenses!A32</f>
        <v>0</v>
      </c>
      <c r="B32" s="52">
        <f>Dépenses!B32</f>
        <v>0</v>
      </c>
      <c r="C32" s="52">
        <f>Dépenses!C32</f>
        <v>0</v>
      </c>
      <c r="D32" s="52">
        <f>Dépenses!D32</f>
        <v>0</v>
      </c>
      <c r="E32" s="52" t="str">
        <f>IF(ISERROR(IF(ISBLANK(C32),"",VLOOKUP('Instruction Dépense'!C32,Référentiel!$B$23:$C$34,2,FALSE))),"",IF(ISBLANK(C32),"",VLOOKUP('Instruction Dépense'!C32,Référentiel!$B$23:$C$34,2,FALSE)))</f>
        <v/>
      </c>
      <c r="F32" s="53" t="str">
        <f t="shared" si="6"/>
        <v/>
      </c>
      <c r="H32" s="99">
        <f t="shared" si="3"/>
        <v>0</v>
      </c>
      <c r="I32" s="99">
        <f t="shared" si="7"/>
        <v>0</v>
      </c>
      <c r="J32" s="86" t="str">
        <f>IF(ISERROR(IF(ISBLANK(H32),"",VLOOKUP('Instruction Dépense'!H32,Référentiel!$B$23:$C$34,2,FALSE))),"",IF(ISBLANK(H32),"",VLOOKUP('Instruction Dépense'!H32,Référentiel!$B$23:$C$34,2,FALSE)))</f>
        <v/>
      </c>
      <c r="K32" s="87" t="str">
        <f t="shared" si="4"/>
        <v/>
      </c>
      <c r="L32" s="100"/>
      <c r="M32" s="100"/>
      <c r="N32" s="88" t="str">
        <f t="shared" si="8"/>
        <v/>
      </c>
    </row>
    <row r="33" spans="1:15" ht="27" customHeight="1" x14ac:dyDescent="0.35">
      <c r="A33" s="52">
        <f>Dépenses!A33</f>
        <v>0</v>
      </c>
      <c r="B33" s="52">
        <f>Dépenses!B33</f>
        <v>0</v>
      </c>
      <c r="C33" s="52">
        <f>Dépenses!C33</f>
        <v>0</v>
      </c>
      <c r="D33" s="52">
        <f>Dépenses!D33</f>
        <v>0</v>
      </c>
      <c r="E33" s="52" t="str">
        <f>IF(ISERROR(IF(ISBLANK(C33),"",VLOOKUP('Instruction Dépense'!C33,Référentiel!$B$23:$C$34,2,FALSE))),"",IF(ISBLANK(C33),"",VLOOKUP('Instruction Dépense'!C33,Référentiel!$B$23:$C$34,2,FALSE)))</f>
        <v/>
      </c>
      <c r="F33" s="53" t="str">
        <f t="shared" si="6"/>
        <v/>
      </c>
      <c r="H33" s="99">
        <f t="shared" si="3"/>
        <v>0</v>
      </c>
      <c r="I33" s="99">
        <f t="shared" si="7"/>
        <v>0</v>
      </c>
      <c r="J33" s="86" t="str">
        <f>IF(ISERROR(IF(ISBLANK(H33),"",VLOOKUP('Instruction Dépense'!H33,Référentiel!$B$23:$C$34,2,FALSE))),"",IF(ISBLANK(H33),"",VLOOKUP('Instruction Dépense'!H33,Référentiel!$B$23:$C$34,2,FALSE)))</f>
        <v/>
      </c>
      <c r="K33" s="87" t="str">
        <f t="shared" si="4"/>
        <v/>
      </c>
      <c r="L33" s="100"/>
      <c r="M33" s="100"/>
      <c r="N33" s="88" t="str">
        <f t="shared" si="8"/>
        <v/>
      </c>
    </row>
    <row r="34" spans="1:15" ht="27" customHeight="1" x14ac:dyDescent="0.35">
      <c r="A34" s="52">
        <f>Dépenses!A34</f>
        <v>0</v>
      </c>
      <c r="B34" s="52">
        <f>Dépenses!B34</f>
        <v>0</v>
      </c>
      <c r="C34" s="52">
        <f>Dépenses!C34</f>
        <v>0</v>
      </c>
      <c r="D34" s="52">
        <f>Dépenses!D34</f>
        <v>0</v>
      </c>
      <c r="E34" s="52" t="str">
        <f>IF(ISERROR(IF(ISBLANK(C34),"",VLOOKUP('Instruction Dépense'!C34,Référentiel!$B$23:$C$34,2,FALSE))),"",IF(ISBLANK(C34),"",VLOOKUP('Instruction Dépense'!C34,Référentiel!$B$23:$C$34,2,FALSE)))</f>
        <v/>
      </c>
      <c r="F34" s="53" t="str">
        <f t="shared" si="6"/>
        <v/>
      </c>
      <c r="H34" s="99">
        <f t="shared" si="3"/>
        <v>0</v>
      </c>
      <c r="I34" s="99">
        <f t="shared" si="7"/>
        <v>0</v>
      </c>
      <c r="J34" s="86" t="str">
        <f>IF(ISERROR(IF(ISBLANK(H34),"",VLOOKUP('Instruction Dépense'!H34,Référentiel!$B$23:$C$34,2,FALSE))),"",IF(ISBLANK(H34),"",VLOOKUP('Instruction Dépense'!H34,Référentiel!$B$23:$C$34,2,FALSE)))</f>
        <v/>
      </c>
      <c r="K34" s="87" t="str">
        <f t="shared" si="4"/>
        <v/>
      </c>
      <c r="L34" s="100"/>
      <c r="M34" s="100"/>
      <c r="N34" s="88" t="str">
        <f t="shared" si="8"/>
        <v/>
      </c>
    </row>
    <row r="35" spans="1:15" ht="27" customHeight="1" x14ac:dyDescent="0.35">
      <c r="A35" s="52">
        <f>Dépenses!A35</f>
        <v>0</v>
      </c>
      <c r="B35" s="52">
        <f>Dépenses!B35</f>
        <v>0</v>
      </c>
      <c r="C35" s="52">
        <f>Dépenses!C35</f>
        <v>0</v>
      </c>
      <c r="D35" s="52">
        <f>Dépenses!D35</f>
        <v>0</v>
      </c>
      <c r="E35" s="52" t="str">
        <f>IF(ISERROR(IF(ISBLANK(C35),"",VLOOKUP('Instruction Dépense'!C35,Référentiel!$B$23:$C$34,2,FALSE))),"",IF(ISBLANK(C35),"",VLOOKUP('Instruction Dépense'!C35,Référentiel!$B$23:$C$34,2,FALSE)))</f>
        <v/>
      </c>
      <c r="F35" s="53" t="str">
        <f t="shared" si="6"/>
        <v/>
      </c>
      <c r="H35" s="99">
        <f t="shared" si="3"/>
        <v>0</v>
      </c>
      <c r="I35" s="99">
        <f t="shared" si="7"/>
        <v>0</v>
      </c>
      <c r="J35" s="86" t="str">
        <f>IF(ISERROR(IF(ISBLANK(H35),"",VLOOKUP('Instruction Dépense'!H35,Référentiel!$B$23:$C$34,2,FALSE))),"",IF(ISBLANK(H35),"",VLOOKUP('Instruction Dépense'!H35,Référentiel!$B$23:$C$34,2,FALSE)))</f>
        <v/>
      </c>
      <c r="K35" s="87" t="str">
        <f t="shared" si="4"/>
        <v/>
      </c>
      <c r="L35" s="100"/>
      <c r="M35" s="100"/>
      <c r="N35" s="88" t="str">
        <f t="shared" si="8"/>
        <v/>
      </c>
    </row>
    <row r="36" spans="1:15" ht="27" customHeight="1" x14ac:dyDescent="0.35">
      <c r="A36" s="52">
        <f>Dépenses!A36</f>
        <v>0</v>
      </c>
      <c r="B36" s="52">
        <f>Dépenses!B36</f>
        <v>0</v>
      </c>
      <c r="C36" s="52">
        <f>Dépenses!C36</f>
        <v>0</v>
      </c>
      <c r="D36" s="52">
        <f>Dépenses!D36</f>
        <v>0</v>
      </c>
      <c r="E36" s="52" t="str">
        <f>IF(ISERROR(IF(ISBLANK(C36),"",VLOOKUP('Instruction Dépense'!C36,Référentiel!$B$23:$C$34,2,FALSE))),"",IF(ISBLANK(C36),"",VLOOKUP('Instruction Dépense'!C36,Référentiel!$B$23:$C$34,2,FALSE)))</f>
        <v/>
      </c>
      <c r="F36" s="53" t="str">
        <f t="shared" si="6"/>
        <v/>
      </c>
      <c r="H36" s="99">
        <f t="shared" si="3"/>
        <v>0</v>
      </c>
      <c r="I36" s="99">
        <f t="shared" si="7"/>
        <v>0</v>
      </c>
      <c r="J36" s="86" t="str">
        <f>IF(ISERROR(IF(ISBLANK(H36),"",VLOOKUP('Instruction Dépense'!H36,Référentiel!$B$23:$C$34,2,FALSE))),"",IF(ISBLANK(H36),"",VLOOKUP('Instruction Dépense'!H36,Référentiel!$B$23:$C$34,2,FALSE)))</f>
        <v/>
      </c>
      <c r="K36" s="87" t="str">
        <f t="shared" si="4"/>
        <v/>
      </c>
      <c r="L36" s="100"/>
      <c r="M36" s="100"/>
      <c r="N36" s="88" t="str">
        <f t="shared" si="8"/>
        <v/>
      </c>
    </row>
    <row r="37" spans="1:15" ht="27" customHeight="1" x14ac:dyDescent="0.35">
      <c r="A37" s="52">
        <f>Dépenses!A37</f>
        <v>0</v>
      </c>
      <c r="B37" s="52">
        <f>Dépenses!B37</f>
        <v>0</v>
      </c>
      <c r="C37" s="52">
        <f>Dépenses!C37</f>
        <v>0</v>
      </c>
      <c r="D37" s="52">
        <f>Dépenses!D37</f>
        <v>0</v>
      </c>
      <c r="E37" s="52" t="str">
        <f>IF(ISERROR(IF(ISBLANK(C37),"",VLOOKUP('Instruction Dépense'!C37,Référentiel!$B$23:$C$34,2,FALSE))),"",IF(ISBLANK(C37),"",VLOOKUP('Instruction Dépense'!C37,Référentiel!$B$23:$C$34,2,FALSE)))</f>
        <v/>
      </c>
      <c r="F37" s="53" t="str">
        <f t="shared" si="6"/>
        <v/>
      </c>
      <c r="H37" s="99">
        <f t="shared" si="3"/>
        <v>0</v>
      </c>
      <c r="I37" s="99">
        <f t="shared" si="7"/>
        <v>0</v>
      </c>
      <c r="J37" s="86" t="str">
        <f>IF(ISERROR(IF(ISBLANK(H37),"",VLOOKUP('Instruction Dépense'!H37,Référentiel!$B$23:$C$34,2,FALSE))),"",IF(ISBLANK(H37),"",VLOOKUP('Instruction Dépense'!H37,Référentiel!$B$23:$C$34,2,FALSE)))</f>
        <v/>
      </c>
      <c r="K37" s="87" t="str">
        <f t="shared" si="4"/>
        <v/>
      </c>
      <c r="L37" s="100"/>
      <c r="M37" s="100"/>
      <c r="N37" s="88" t="str">
        <f t="shared" si="8"/>
        <v/>
      </c>
    </row>
    <row r="38" spans="1:15" ht="27" customHeight="1" x14ac:dyDescent="0.35">
      <c r="A38" s="52">
        <f>Dépenses!A38</f>
        <v>0</v>
      </c>
      <c r="B38" s="52">
        <f>Dépenses!B38</f>
        <v>0</v>
      </c>
      <c r="C38" s="52">
        <f>Dépenses!C38</f>
        <v>0</v>
      </c>
      <c r="D38" s="52">
        <f>Dépenses!D38</f>
        <v>0</v>
      </c>
      <c r="E38" s="52" t="str">
        <f>IF(ISERROR(IF(ISBLANK(C38),"",VLOOKUP('Instruction Dépense'!C38,Référentiel!$B$23:$C$34,2,FALSE))),"",IF(ISBLANK(C38),"",VLOOKUP('Instruction Dépense'!C38,Référentiel!$B$23:$C$34,2,FALSE)))</f>
        <v/>
      </c>
      <c r="F38" s="53" t="str">
        <f t="shared" si="6"/>
        <v/>
      </c>
      <c r="H38" s="99">
        <f t="shared" si="3"/>
        <v>0</v>
      </c>
      <c r="I38" s="99">
        <f t="shared" si="7"/>
        <v>0</v>
      </c>
      <c r="J38" s="86" t="str">
        <f>IF(ISERROR(IF(ISBLANK(H38),"",VLOOKUP('Instruction Dépense'!H38,Référentiel!$B$23:$C$34,2,FALSE))),"",IF(ISBLANK(H38),"",VLOOKUP('Instruction Dépense'!H38,Référentiel!$B$23:$C$34,2,FALSE)))</f>
        <v/>
      </c>
      <c r="K38" s="87" t="str">
        <f t="shared" si="4"/>
        <v/>
      </c>
      <c r="L38" s="100"/>
      <c r="M38" s="100"/>
      <c r="N38" s="88" t="str">
        <f t="shared" si="8"/>
        <v/>
      </c>
    </row>
    <row r="39" spans="1:15" ht="27" customHeight="1" x14ac:dyDescent="0.35">
      <c r="A39" s="52">
        <f>Dépenses!A39</f>
        <v>0</v>
      </c>
      <c r="B39" s="52">
        <f>Dépenses!B39</f>
        <v>0</v>
      </c>
      <c r="C39" s="52">
        <f>Dépenses!C39</f>
        <v>0</v>
      </c>
      <c r="D39" s="52">
        <f>Dépenses!D39</f>
        <v>0</v>
      </c>
      <c r="E39" s="52" t="str">
        <f>IF(ISERROR(IF(ISBLANK(C39),"",VLOOKUP('Instruction Dépense'!C39,Référentiel!$B$23:$C$34,2,FALSE))),"",IF(ISBLANK(C39),"",VLOOKUP('Instruction Dépense'!C39,Référentiel!$B$23:$C$34,2,FALSE)))</f>
        <v/>
      </c>
      <c r="F39" s="53" t="str">
        <f t="shared" si="6"/>
        <v/>
      </c>
      <c r="H39" s="99">
        <f t="shared" si="3"/>
        <v>0</v>
      </c>
      <c r="I39" s="99">
        <f t="shared" si="7"/>
        <v>0</v>
      </c>
      <c r="J39" s="86" t="str">
        <f>IF(ISERROR(IF(ISBLANK(H39),"",VLOOKUP('Instruction Dépense'!H39,Référentiel!$B$23:$C$34,2,FALSE))),"",IF(ISBLANK(H39),"",VLOOKUP('Instruction Dépense'!H39,Référentiel!$B$23:$C$34,2,FALSE)))</f>
        <v/>
      </c>
      <c r="K39" s="87" t="str">
        <f t="shared" si="4"/>
        <v/>
      </c>
      <c r="L39" s="100"/>
      <c r="M39" s="100"/>
      <c r="N39" s="88" t="str">
        <f t="shared" si="8"/>
        <v/>
      </c>
    </row>
    <row r="40" spans="1:15" ht="27" customHeight="1" x14ac:dyDescent="0.35">
      <c r="A40" s="52">
        <f>Dépenses!A40</f>
        <v>0</v>
      </c>
      <c r="B40" s="52">
        <f>Dépenses!B40</f>
        <v>0</v>
      </c>
      <c r="C40" s="52">
        <f>Dépenses!C40</f>
        <v>0</v>
      </c>
      <c r="D40" s="52">
        <f>Dépenses!D40</f>
        <v>0</v>
      </c>
      <c r="E40" s="52" t="str">
        <f>IF(ISERROR(IF(ISBLANK(C40),"",VLOOKUP('Instruction Dépense'!C40,Référentiel!$B$23:$C$34,2,FALSE))),"",IF(ISBLANK(C40),"",VLOOKUP('Instruction Dépense'!C40,Référentiel!$B$23:$C$34,2,FALSE)))</f>
        <v/>
      </c>
      <c r="F40" s="53" t="str">
        <f t="shared" si="6"/>
        <v/>
      </c>
      <c r="H40" s="99">
        <f t="shared" si="3"/>
        <v>0</v>
      </c>
      <c r="I40" s="99">
        <f t="shared" si="7"/>
        <v>0</v>
      </c>
      <c r="J40" s="86" t="str">
        <f>IF(ISERROR(IF(ISBLANK(H40),"",VLOOKUP('Instruction Dépense'!H40,Référentiel!$B$23:$C$34,2,FALSE))),"",IF(ISBLANK(H40),"",VLOOKUP('Instruction Dépense'!H40,Référentiel!$B$23:$C$34,2,FALSE)))</f>
        <v/>
      </c>
      <c r="K40" s="87" t="str">
        <f t="shared" si="4"/>
        <v/>
      </c>
      <c r="L40" s="100"/>
      <c r="M40" s="100"/>
      <c r="N40" s="88" t="str">
        <f t="shared" si="8"/>
        <v/>
      </c>
    </row>
    <row r="41" spans="1:15" ht="27" customHeight="1" x14ac:dyDescent="0.35">
      <c r="A41" s="52">
        <f>Dépenses!A41</f>
        <v>0</v>
      </c>
      <c r="B41" s="52">
        <f>Dépenses!B41</f>
        <v>0</v>
      </c>
      <c r="C41" s="52">
        <f>Dépenses!C41</f>
        <v>0</v>
      </c>
      <c r="D41" s="52">
        <f>Dépenses!D41</f>
        <v>0</v>
      </c>
      <c r="E41" s="52" t="str">
        <f>IF(ISERROR(IF(ISBLANK(C41),"",VLOOKUP('Instruction Dépense'!C41,Référentiel!$B$23:$C$34,2,FALSE))),"",IF(ISBLANK(C41),"",VLOOKUP('Instruction Dépense'!C41,Référentiel!$B$23:$C$34,2,FALSE)))</f>
        <v/>
      </c>
      <c r="F41" s="53" t="str">
        <f t="shared" si="6"/>
        <v/>
      </c>
      <c r="H41" s="99">
        <f t="shared" si="3"/>
        <v>0</v>
      </c>
      <c r="I41" s="99">
        <f t="shared" si="7"/>
        <v>0</v>
      </c>
      <c r="J41" s="86" t="str">
        <f>IF(ISERROR(IF(ISBLANK(H41),"",VLOOKUP('Instruction Dépense'!H41,Référentiel!$B$23:$C$34,2,FALSE))),"",IF(ISBLANK(H41),"",VLOOKUP('Instruction Dépense'!H41,Référentiel!$B$23:$C$34,2,FALSE)))</f>
        <v/>
      </c>
      <c r="K41" s="87" t="str">
        <f t="shared" si="4"/>
        <v/>
      </c>
      <c r="L41" s="100"/>
      <c r="M41" s="100"/>
      <c r="N41" s="88" t="str">
        <f t="shared" si="8"/>
        <v/>
      </c>
    </row>
    <row r="42" spans="1:15" ht="27" customHeight="1" x14ac:dyDescent="0.35">
      <c r="A42" s="52">
        <f>Dépenses!A42</f>
        <v>0</v>
      </c>
      <c r="B42" s="52">
        <f>Dépenses!B42</f>
        <v>0</v>
      </c>
      <c r="C42" s="52">
        <f>Dépenses!C42</f>
        <v>0</v>
      </c>
      <c r="D42" s="52">
        <f>Dépenses!D42</f>
        <v>0</v>
      </c>
      <c r="E42" s="52" t="str">
        <f>IF(ISERROR(IF(ISBLANK(C42),"",VLOOKUP('Instruction Dépense'!C42,Référentiel!$B$23:$C$34,2,FALSE))),"",IF(ISBLANK(C42),"",VLOOKUP('Instruction Dépense'!C42,Référentiel!$B$23:$C$34,2,FALSE)))</f>
        <v/>
      </c>
      <c r="F42" s="53" t="str">
        <f t="shared" si="6"/>
        <v/>
      </c>
      <c r="H42" s="99">
        <f t="shared" si="3"/>
        <v>0</v>
      </c>
      <c r="I42" s="99">
        <f t="shared" si="7"/>
        <v>0</v>
      </c>
      <c r="J42" s="86" t="str">
        <f>IF(ISERROR(IF(ISBLANK(H42),"",VLOOKUP('Instruction Dépense'!H42,Référentiel!$B$23:$C$34,2,FALSE))),"",IF(ISBLANK(H42),"",VLOOKUP('Instruction Dépense'!H42,Référentiel!$B$23:$C$34,2,FALSE)))</f>
        <v/>
      </c>
      <c r="K42" s="87" t="str">
        <f t="shared" si="4"/>
        <v/>
      </c>
      <c r="L42" s="100"/>
      <c r="M42" s="100"/>
      <c r="N42" s="88" t="str">
        <f t="shared" si="8"/>
        <v/>
      </c>
    </row>
    <row r="43" spans="1:15" ht="27" customHeight="1" x14ac:dyDescent="0.35">
      <c r="A43" s="52">
        <f>Dépenses!A43</f>
        <v>0</v>
      </c>
      <c r="B43" s="52">
        <f>Dépenses!B43</f>
        <v>0</v>
      </c>
      <c r="C43" s="52">
        <f>Dépenses!C43</f>
        <v>0</v>
      </c>
      <c r="D43" s="52">
        <f>Dépenses!D43</f>
        <v>0</v>
      </c>
      <c r="E43" s="52" t="str">
        <f>IF(ISERROR(IF(ISBLANK(C43),"",VLOOKUP('Instruction Dépense'!C43,Référentiel!$B$23:$C$34,2,FALSE))),"",IF(ISBLANK(C43),"",VLOOKUP('Instruction Dépense'!C43,Référentiel!$B$23:$C$34,2,FALSE)))</f>
        <v/>
      </c>
      <c r="F43" s="53" t="str">
        <f t="shared" si="6"/>
        <v/>
      </c>
      <c r="H43" s="99">
        <f t="shared" si="3"/>
        <v>0</v>
      </c>
      <c r="I43" s="99">
        <f t="shared" si="7"/>
        <v>0</v>
      </c>
      <c r="J43" s="86" t="str">
        <f>IF(ISERROR(IF(ISBLANK(H43),"",VLOOKUP('Instruction Dépense'!H43,Référentiel!$B$23:$C$34,2,FALSE))),"",IF(ISBLANK(H43),"",VLOOKUP('Instruction Dépense'!H43,Référentiel!$B$23:$C$34,2,FALSE)))</f>
        <v/>
      </c>
      <c r="K43" s="87" t="str">
        <f t="shared" si="4"/>
        <v/>
      </c>
      <c r="L43" s="100"/>
      <c r="M43" s="100"/>
      <c r="N43" s="88" t="str">
        <f t="shared" si="8"/>
        <v/>
      </c>
    </row>
    <row r="44" spans="1:15" ht="27" customHeight="1" x14ac:dyDescent="0.35">
      <c r="A44" s="52">
        <f>Dépenses!A44</f>
        <v>0</v>
      </c>
      <c r="B44" s="52">
        <f>Dépenses!B44</f>
        <v>0</v>
      </c>
      <c r="C44" s="52">
        <f>Dépenses!C44</f>
        <v>0</v>
      </c>
      <c r="D44" s="52">
        <f>Dépenses!D44</f>
        <v>0</v>
      </c>
      <c r="E44" s="52" t="str">
        <f>IF(ISERROR(IF(ISBLANK(C44),"",VLOOKUP('Instruction Dépense'!C44,Référentiel!$B$23:$C$34,2,FALSE))),"",IF(ISBLANK(C44),"",VLOOKUP('Instruction Dépense'!C44,Référentiel!$B$23:$C$34,2,FALSE)))</f>
        <v/>
      </c>
      <c r="F44" s="53" t="str">
        <f>IFERROR(IF(ISBLANK(D44),0,D44)*E44,"")</f>
        <v/>
      </c>
      <c r="H44" s="99">
        <f t="shared" si="3"/>
        <v>0</v>
      </c>
      <c r="I44" s="99">
        <f t="shared" si="7"/>
        <v>0</v>
      </c>
      <c r="J44" s="86" t="str">
        <f>IF(ISERROR(IF(ISBLANK(H44),"",VLOOKUP('Instruction Dépense'!H44,Référentiel!$B$23:$C$34,2,FALSE))),"",IF(ISBLANK(H44),"",VLOOKUP('Instruction Dépense'!H44,Référentiel!$B$23:$C$34,2,FALSE)))</f>
        <v/>
      </c>
      <c r="K44" s="87" t="str">
        <f t="shared" si="4"/>
        <v/>
      </c>
      <c r="L44" s="100"/>
      <c r="M44" s="100"/>
      <c r="N44" s="88" t="str">
        <f t="shared" si="8"/>
        <v/>
      </c>
    </row>
    <row r="45" spans="1:15" ht="27" customHeight="1" x14ac:dyDescent="0.35">
      <c r="A45" s="52">
        <f>Dépenses!A45</f>
        <v>0</v>
      </c>
      <c r="B45" s="52">
        <f>Dépenses!B45</f>
        <v>0</v>
      </c>
      <c r="C45" s="52">
        <f>Dépenses!C45</f>
        <v>0</v>
      </c>
      <c r="D45" s="52">
        <f>Dépenses!D45</f>
        <v>0</v>
      </c>
      <c r="E45" s="52" t="str">
        <f>IF(ISERROR(IF(ISBLANK(C45),"",VLOOKUP('Instruction Dépense'!C45,Référentiel!$B$23:$C$34,2,FALSE))),"",IF(ISBLANK(C45),"",VLOOKUP('Instruction Dépense'!C45,Référentiel!$B$23:$C$34,2,FALSE)))</f>
        <v/>
      </c>
      <c r="F45" s="53" t="str">
        <f>IFERROR(IF(ISBLANK(D45),0,D45)*E45,"")</f>
        <v/>
      </c>
      <c r="H45" s="99">
        <f t="shared" si="3"/>
        <v>0</v>
      </c>
      <c r="I45" s="99">
        <f t="shared" si="7"/>
        <v>0</v>
      </c>
      <c r="J45" s="86" t="str">
        <f>IF(ISERROR(IF(ISBLANK(H45),"",VLOOKUP('Instruction Dépense'!H45,Référentiel!$B$23:$C$34,2,FALSE))),"",IF(ISBLANK(H45),"",VLOOKUP('Instruction Dépense'!H45,Référentiel!$B$23:$C$34,2,FALSE)))</f>
        <v/>
      </c>
      <c r="K45" s="87" t="str">
        <f t="shared" si="4"/>
        <v/>
      </c>
      <c r="L45" s="100"/>
      <c r="M45" s="100"/>
      <c r="N45" s="88" t="str">
        <f t="shared" si="8"/>
        <v/>
      </c>
      <c r="O45" s="80">
        <f>SUM(K26:K45)</f>
        <v>0</v>
      </c>
    </row>
    <row r="46" spans="1:15" ht="59" x14ac:dyDescent="0.35">
      <c r="A46" s="49" t="s">
        <v>68</v>
      </c>
      <c r="B46" s="49" t="s">
        <v>97</v>
      </c>
      <c r="C46" s="49" t="s">
        <v>102</v>
      </c>
      <c r="D46" s="49" t="s">
        <v>91</v>
      </c>
      <c r="E46" s="50" t="s">
        <v>28</v>
      </c>
      <c r="F46" s="49" t="s">
        <v>98</v>
      </c>
      <c r="H46" s="82" t="s">
        <v>128</v>
      </c>
      <c r="I46" s="82" t="s">
        <v>91</v>
      </c>
      <c r="J46" s="82" t="s">
        <v>8</v>
      </c>
      <c r="K46" s="83" t="s">
        <v>18</v>
      </c>
      <c r="L46" s="82" t="s">
        <v>20</v>
      </c>
      <c r="M46" s="84" t="s">
        <v>26</v>
      </c>
    </row>
    <row r="47" spans="1:15" ht="27" customHeight="1" x14ac:dyDescent="0.35">
      <c r="A47" s="52">
        <f>Dépenses!A47</f>
        <v>0</v>
      </c>
      <c r="B47" s="52">
        <f>Dépenses!B47</f>
        <v>0</v>
      </c>
      <c r="C47" s="52">
        <f>Dépenses!C47</f>
        <v>0</v>
      </c>
      <c r="D47" s="52">
        <f>Dépenses!D47</f>
        <v>0</v>
      </c>
      <c r="E47" s="52" t="str">
        <f>IF(ISERROR(IF(ISBLANK(C47),"",VLOOKUP('Instruction Dépense'!C47,Référentiel!D23:E25,2,FALSE))),"",IF(ISBLANK(C47),"",VLOOKUP('Instruction Dépense'!C47,Référentiel!D23:E25,2,FALSE)))</f>
        <v/>
      </c>
      <c r="F47" s="53" t="str">
        <f t="shared" ref="F47:F66" si="9">IFERROR(IF(ISBLANK(D47),0,D47)*E47,"")</f>
        <v/>
      </c>
      <c r="H47" s="99">
        <f t="shared" ref="H47:H66" si="10">C47</f>
        <v>0</v>
      </c>
      <c r="I47" s="99">
        <f>D47</f>
        <v>0</v>
      </c>
      <c r="J47" s="86" t="str">
        <f>IF(ISERROR(IF(ISBLANK(H47),"",VLOOKUP('Instruction Dépense'!H47,Référentiel!D23:E25,2,FALSE))),"",IF(ISBLANK(H47),"",VLOOKUP('Instruction Dépense'!H47,Référentiel!D23:E25,2,FALSE)))</f>
        <v/>
      </c>
      <c r="K47" s="87" t="str">
        <f>IFERROR(IF(ISBLANK(I47),"",I47)*J47,"")</f>
        <v/>
      </c>
      <c r="L47" s="100"/>
      <c r="M47" s="100"/>
      <c r="N47" s="88" t="str">
        <f t="shared" ref="N47:N66" si="11">IF(F47&lt;K47,"KO - Montant présenté supérieur  éligible, rapprochez vous du demandeur","")</f>
        <v/>
      </c>
    </row>
    <row r="48" spans="1:15" ht="27" customHeight="1" x14ac:dyDescent="0.35">
      <c r="A48" s="52">
        <f>Dépenses!A48</f>
        <v>0</v>
      </c>
      <c r="B48" s="52">
        <f>Dépenses!B48</f>
        <v>0</v>
      </c>
      <c r="C48" s="52">
        <f>Dépenses!C48</f>
        <v>0</v>
      </c>
      <c r="D48" s="52">
        <f>Dépenses!D48</f>
        <v>0</v>
      </c>
      <c r="E48" s="52" t="str">
        <f>IF(ISERROR(IF(ISBLANK(C48),"",VLOOKUP('Instruction Dépense'!C48,Référentiel!D24:E26,2,FALSE))),"",IF(ISBLANK(C48),"",VLOOKUP('Instruction Dépense'!C48,Référentiel!D24:E26,2,FALSE)))</f>
        <v/>
      </c>
      <c r="F48" s="53" t="str">
        <f t="shared" si="9"/>
        <v/>
      </c>
      <c r="H48" s="99">
        <f t="shared" si="10"/>
        <v>0</v>
      </c>
      <c r="I48" s="99">
        <f t="shared" ref="I48:I66" si="12">D48</f>
        <v>0</v>
      </c>
      <c r="J48" s="86" t="str">
        <f>IF(ISERROR(IF(ISBLANK(H48),"",VLOOKUP('Instruction Dépense'!H48,Référentiel!D24:E26,2,FALSE))),"",IF(ISBLANK(H48),"",VLOOKUP('Instruction Dépense'!H48,Référentiel!D24:E26,2,FALSE)))</f>
        <v/>
      </c>
      <c r="K48" s="87" t="str">
        <f t="shared" ref="K48:K66" si="13">IFERROR(IF(ISBLANK(I48),"",I48)*J48,"")</f>
        <v/>
      </c>
      <c r="L48" s="100"/>
      <c r="M48" s="100"/>
      <c r="N48" s="88" t="str">
        <f t="shared" si="11"/>
        <v/>
      </c>
    </row>
    <row r="49" spans="1:14" ht="27" customHeight="1" x14ac:dyDescent="0.35">
      <c r="A49" s="52">
        <f>Dépenses!A49</f>
        <v>0</v>
      </c>
      <c r="B49" s="52">
        <f>Dépenses!B49</f>
        <v>0</v>
      </c>
      <c r="C49" s="52">
        <f>Dépenses!C49</f>
        <v>0</v>
      </c>
      <c r="D49" s="52">
        <f>Dépenses!D49</f>
        <v>0</v>
      </c>
      <c r="E49" s="52" t="str">
        <f>IF(ISERROR(IF(ISBLANK(C49),"",VLOOKUP('Instruction Dépense'!C49,Référentiel!D25:E27,2,FALSE))),"",IF(ISBLANK(C49),"",VLOOKUP('Instruction Dépense'!C49,Référentiel!D25:E27,2,FALSE)))</f>
        <v/>
      </c>
      <c r="F49" s="53" t="str">
        <f t="shared" si="9"/>
        <v/>
      </c>
      <c r="H49" s="99">
        <f t="shared" si="10"/>
        <v>0</v>
      </c>
      <c r="I49" s="99">
        <f t="shared" si="12"/>
        <v>0</v>
      </c>
      <c r="J49" s="86" t="str">
        <f>IF(ISERROR(IF(ISBLANK(H49),"",VLOOKUP('Instruction Dépense'!H49,Référentiel!D25:E27,2,FALSE))),"",IF(ISBLANK(H49),"",VLOOKUP('Instruction Dépense'!H49,Référentiel!D25:E27,2,FALSE)))</f>
        <v/>
      </c>
      <c r="K49" s="87" t="str">
        <f t="shared" si="13"/>
        <v/>
      </c>
      <c r="L49" s="100"/>
      <c r="M49" s="100"/>
      <c r="N49" s="88" t="str">
        <f t="shared" si="11"/>
        <v/>
      </c>
    </row>
    <row r="50" spans="1:14" ht="27" customHeight="1" x14ac:dyDescent="0.35">
      <c r="A50" s="52">
        <f>Dépenses!A50</f>
        <v>0</v>
      </c>
      <c r="B50" s="52">
        <f>Dépenses!B50</f>
        <v>0</v>
      </c>
      <c r="C50" s="52">
        <f>Dépenses!C50</f>
        <v>0</v>
      </c>
      <c r="D50" s="52">
        <f>Dépenses!D50</f>
        <v>0</v>
      </c>
      <c r="E50" s="52" t="str">
        <f>IF(ISERROR(IF(ISBLANK(C50),"",VLOOKUP('Instruction Dépense'!C50,Référentiel!D26:E28,2,FALSE))),"",IF(ISBLANK(C50),"",VLOOKUP('Instruction Dépense'!C50,Référentiel!D26:E28,2,FALSE)))</f>
        <v/>
      </c>
      <c r="F50" s="53" t="str">
        <f t="shared" si="9"/>
        <v/>
      </c>
      <c r="H50" s="99">
        <f t="shared" si="10"/>
        <v>0</v>
      </c>
      <c r="I50" s="99">
        <f t="shared" si="12"/>
        <v>0</v>
      </c>
      <c r="J50" s="86" t="str">
        <f>IF(ISERROR(IF(ISBLANK(H50),"",VLOOKUP('Instruction Dépense'!H50,Référentiel!D26:E28,2,FALSE))),"",IF(ISBLANK(H50),"",VLOOKUP('Instruction Dépense'!H50,Référentiel!D26:E28,2,FALSE)))</f>
        <v/>
      </c>
      <c r="K50" s="87" t="str">
        <f t="shared" si="13"/>
        <v/>
      </c>
      <c r="L50" s="100"/>
      <c r="M50" s="100"/>
      <c r="N50" s="88" t="str">
        <f t="shared" si="11"/>
        <v/>
      </c>
    </row>
    <row r="51" spans="1:14" ht="27" customHeight="1" x14ac:dyDescent="0.35">
      <c r="A51" s="52">
        <f>Dépenses!A51</f>
        <v>0</v>
      </c>
      <c r="B51" s="52">
        <f>Dépenses!B51</f>
        <v>0</v>
      </c>
      <c r="C51" s="52">
        <f>Dépenses!C51</f>
        <v>0</v>
      </c>
      <c r="D51" s="52">
        <f>Dépenses!D51</f>
        <v>0</v>
      </c>
      <c r="E51" s="52" t="str">
        <f>IF(ISERROR(IF(ISBLANK(C51),"",VLOOKUP('Instruction Dépense'!C51,Référentiel!D27:E29,2,FALSE))),"",IF(ISBLANK(C51),"",VLOOKUP('Instruction Dépense'!C51,Référentiel!D27:E29,2,FALSE)))</f>
        <v/>
      </c>
      <c r="F51" s="53" t="str">
        <f t="shared" si="9"/>
        <v/>
      </c>
      <c r="H51" s="99">
        <f t="shared" si="10"/>
        <v>0</v>
      </c>
      <c r="I51" s="99">
        <f t="shared" si="12"/>
        <v>0</v>
      </c>
      <c r="J51" s="86" t="str">
        <f>IF(ISERROR(IF(ISBLANK(H51),"",VLOOKUP('Instruction Dépense'!H51,Référentiel!D27:E29,2,FALSE))),"",IF(ISBLANK(H51),"",VLOOKUP('Instruction Dépense'!H51,Référentiel!D27:E29,2,FALSE)))</f>
        <v/>
      </c>
      <c r="K51" s="87" t="str">
        <f t="shared" si="13"/>
        <v/>
      </c>
      <c r="L51" s="100"/>
      <c r="M51" s="100"/>
      <c r="N51" s="88" t="str">
        <f t="shared" si="11"/>
        <v/>
      </c>
    </row>
    <row r="52" spans="1:14" ht="27" customHeight="1" x14ac:dyDescent="0.35">
      <c r="A52" s="52">
        <f>Dépenses!A52</f>
        <v>0</v>
      </c>
      <c r="B52" s="52">
        <f>Dépenses!B52</f>
        <v>0</v>
      </c>
      <c r="C52" s="52">
        <f>Dépenses!C52</f>
        <v>0</v>
      </c>
      <c r="D52" s="52">
        <f>Dépenses!D52</f>
        <v>0</v>
      </c>
      <c r="E52" s="52" t="str">
        <f>IF(ISERROR(IF(ISBLANK(C52),"",VLOOKUP('Instruction Dépense'!C52,Référentiel!D28:E30,2,FALSE))),"",IF(ISBLANK(C52),"",VLOOKUP('Instruction Dépense'!C52,Référentiel!D28:E30,2,FALSE)))</f>
        <v/>
      </c>
      <c r="F52" s="53" t="str">
        <f t="shared" si="9"/>
        <v/>
      </c>
      <c r="H52" s="99">
        <f t="shared" si="10"/>
        <v>0</v>
      </c>
      <c r="I52" s="99">
        <f t="shared" si="12"/>
        <v>0</v>
      </c>
      <c r="J52" s="86" t="str">
        <f>IF(ISERROR(IF(ISBLANK(H52),"",VLOOKUP('Instruction Dépense'!H52,Référentiel!D28:E30,2,FALSE))),"",IF(ISBLANK(H52),"",VLOOKUP('Instruction Dépense'!H52,Référentiel!D28:E30,2,FALSE)))</f>
        <v/>
      </c>
      <c r="K52" s="87" t="str">
        <f t="shared" si="13"/>
        <v/>
      </c>
      <c r="L52" s="100"/>
      <c r="M52" s="100"/>
      <c r="N52" s="88" t="str">
        <f t="shared" si="11"/>
        <v/>
      </c>
    </row>
    <row r="53" spans="1:14" ht="27" customHeight="1" x14ac:dyDescent="0.35">
      <c r="A53" s="52">
        <f>Dépenses!A53</f>
        <v>0</v>
      </c>
      <c r="B53" s="52">
        <f>Dépenses!B53</f>
        <v>0</v>
      </c>
      <c r="C53" s="52">
        <f>Dépenses!C53</f>
        <v>0</v>
      </c>
      <c r="D53" s="52">
        <f>Dépenses!D53</f>
        <v>0</v>
      </c>
      <c r="E53" s="52" t="str">
        <f>IF(ISERROR(IF(ISBLANK(C53),"",VLOOKUP('Instruction Dépense'!C53,Référentiel!D29:E31,2,FALSE))),"",IF(ISBLANK(C53),"",VLOOKUP('Instruction Dépense'!C53,Référentiel!D29:E31,2,FALSE)))</f>
        <v/>
      </c>
      <c r="F53" s="53" t="str">
        <f t="shared" si="9"/>
        <v/>
      </c>
      <c r="H53" s="99">
        <f t="shared" si="10"/>
        <v>0</v>
      </c>
      <c r="I53" s="99">
        <f t="shared" si="12"/>
        <v>0</v>
      </c>
      <c r="J53" s="86" t="str">
        <f>IF(ISERROR(IF(ISBLANK(H53),"",VLOOKUP('Instruction Dépense'!H53,Référentiel!D29:E31,2,FALSE))),"",IF(ISBLANK(H53),"",VLOOKUP('Instruction Dépense'!H53,Référentiel!D29:E31,2,FALSE)))</f>
        <v/>
      </c>
      <c r="K53" s="87" t="str">
        <f t="shared" si="13"/>
        <v/>
      </c>
      <c r="L53" s="100"/>
      <c r="M53" s="100"/>
      <c r="N53" s="88" t="str">
        <f t="shared" si="11"/>
        <v/>
      </c>
    </row>
    <row r="54" spans="1:14" ht="27" customHeight="1" x14ac:dyDescent="0.35">
      <c r="A54" s="52">
        <f>Dépenses!A54</f>
        <v>0</v>
      </c>
      <c r="B54" s="52">
        <f>Dépenses!B54</f>
        <v>0</v>
      </c>
      <c r="C54" s="52">
        <f>Dépenses!C54</f>
        <v>0</v>
      </c>
      <c r="D54" s="52">
        <f>Dépenses!D54</f>
        <v>0</v>
      </c>
      <c r="E54" s="52" t="str">
        <f>IF(ISERROR(IF(ISBLANK(C54),"",VLOOKUP('Instruction Dépense'!C54,Référentiel!D30:E32,2,FALSE))),"",IF(ISBLANK(C54),"",VLOOKUP('Instruction Dépense'!C54,Référentiel!D30:E32,2,FALSE)))</f>
        <v/>
      </c>
      <c r="F54" s="53" t="str">
        <f t="shared" si="9"/>
        <v/>
      </c>
      <c r="H54" s="99">
        <f t="shared" si="10"/>
        <v>0</v>
      </c>
      <c r="I54" s="99">
        <f t="shared" si="12"/>
        <v>0</v>
      </c>
      <c r="J54" s="86" t="str">
        <f>IF(ISERROR(IF(ISBLANK(H54),"",VLOOKUP('Instruction Dépense'!H54,Référentiel!D30:E32,2,FALSE))),"",IF(ISBLANK(H54),"",VLOOKUP('Instruction Dépense'!H54,Référentiel!D30:E32,2,FALSE)))</f>
        <v/>
      </c>
      <c r="K54" s="87" t="str">
        <f t="shared" si="13"/>
        <v/>
      </c>
      <c r="L54" s="100"/>
      <c r="M54" s="100"/>
      <c r="N54" s="88" t="str">
        <f t="shared" si="11"/>
        <v/>
      </c>
    </row>
    <row r="55" spans="1:14" ht="27" customHeight="1" x14ac:dyDescent="0.35">
      <c r="A55" s="52">
        <f>Dépenses!A55</f>
        <v>0</v>
      </c>
      <c r="B55" s="52">
        <f>Dépenses!B55</f>
        <v>0</v>
      </c>
      <c r="C55" s="52">
        <f>Dépenses!C55</f>
        <v>0</v>
      </c>
      <c r="D55" s="52">
        <f>Dépenses!D55</f>
        <v>0</v>
      </c>
      <c r="E55" s="52" t="str">
        <f>IF(ISERROR(IF(ISBLANK(C55),"",VLOOKUP('Instruction Dépense'!C55,Référentiel!D31:E33,2,FALSE))),"",IF(ISBLANK(C55),"",VLOOKUP('Instruction Dépense'!C55,Référentiel!D31:E33,2,FALSE)))</f>
        <v/>
      </c>
      <c r="F55" s="53" t="str">
        <f t="shared" si="9"/>
        <v/>
      </c>
      <c r="H55" s="99">
        <f t="shared" si="10"/>
        <v>0</v>
      </c>
      <c r="I55" s="99">
        <f t="shared" si="12"/>
        <v>0</v>
      </c>
      <c r="J55" s="86" t="str">
        <f>IF(ISERROR(IF(ISBLANK(H55),"",VLOOKUP('Instruction Dépense'!H55,Référentiel!D31:E33,2,FALSE))),"",IF(ISBLANK(H55),"",VLOOKUP('Instruction Dépense'!H55,Référentiel!D31:E33,2,FALSE)))</f>
        <v/>
      </c>
      <c r="K55" s="87" t="str">
        <f t="shared" si="13"/>
        <v/>
      </c>
      <c r="L55" s="100"/>
      <c r="M55" s="100"/>
      <c r="N55" s="88" t="str">
        <f t="shared" si="11"/>
        <v/>
      </c>
    </row>
    <row r="56" spans="1:14" ht="27" customHeight="1" x14ac:dyDescent="0.35">
      <c r="A56" s="52">
        <f>Dépenses!A56</f>
        <v>0</v>
      </c>
      <c r="B56" s="52">
        <f>Dépenses!B56</f>
        <v>0</v>
      </c>
      <c r="C56" s="52">
        <f>Dépenses!C56</f>
        <v>0</v>
      </c>
      <c r="D56" s="52">
        <f>Dépenses!D56</f>
        <v>0</v>
      </c>
      <c r="E56" s="52" t="str">
        <f>IF(ISERROR(IF(ISBLANK(C56),"",VLOOKUP('Instruction Dépense'!C56,Référentiel!D32:E34,2,FALSE))),"",IF(ISBLANK(C56),"",VLOOKUP('Instruction Dépense'!C56,Référentiel!D32:E34,2,FALSE)))</f>
        <v/>
      </c>
      <c r="F56" s="53" t="str">
        <f t="shared" si="9"/>
        <v/>
      </c>
      <c r="H56" s="99">
        <f t="shared" si="10"/>
        <v>0</v>
      </c>
      <c r="I56" s="99">
        <f t="shared" si="12"/>
        <v>0</v>
      </c>
      <c r="J56" s="86" t="str">
        <f>IF(ISERROR(IF(ISBLANK(H56),"",VLOOKUP('Instruction Dépense'!H56,Référentiel!D32:E34,2,FALSE))),"",IF(ISBLANK(H56),"",VLOOKUP('Instruction Dépense'!H56,Référentiel!D32:E34,2,FALSE)))</f>
        <v/>
      </c>
      <c r="K56" s="87" t="str">
        <f t="shared" si="13"/>
        <v/>
      </c>
      <c r="L56" s="100"/>
      <c r="M56" s="100"/>
      <c r="N56" s="88" t="str">
        <f t="shared" si="11"/>
        <v/>
      </c>
    </row>
    <row r="57" spans="1:14" ht="27" customHeight="1" x14ac:dyDescent="0.35">
      <c r="A57" s="52">
        <f>Dépenses!A57</f>
        <v>0</v>
      </c>
      <c r="B57" s="52">
        <f>Dépenses!B57</f>
        <v>0</v>
      </c>
      <c r="C57" s="52">
        <f>Dépenses!C57</f>
        <v>0</v>
      </c>
      <c r="D57" s="52">
        <f>Dépenses!D57</f>
        <v>0</v>
      </c>
      <c r="E57" s="52" t="str">
        <f>IF(ISERROR(IF(ISBLANK(C57),"",VLOOKUP('Instruction Dépense'!C57,Référentiel!D33:E35,2,FALSE))),"",IF(ISBLANK(C57),"",VLOOKUP('Instruction Dépense'!C57,Référentiel!D33:E35,2,FALSE)))</f>
        <v/>
      </c>
      <c r="F57" s="53" t="str">
        <f t="shared" si="9"/>
        <v/>
      </c>
      <c r="H57" s="99">
        <f t="shared" si="10"/>
        <v>0</v>
      </c>
      <c r="I57" s="99">
        <f t="shared" si="12"/>
        <v>0</v>
      </c>
      <c r="J57" s="86" t="str">
        <f>IF(ISERROR(IF(ISBLANK(H57),"",VLOOKUP('Instruction Dépense'!H57,Référentiel!D33:E35,2,FALSE))),"",IF(ISBLANK(H57),"",VLOOKUP('Instruction Dépense'!H57,Référentiel!D33:E35,2,FALSE)))</f>
        <v/>
      </c>
      <c r="K57" s="87" t="str">
        <f t="shared" si="13"/>
        <v/>
      </c>
      <c r="L57" s="100"/>
      <c r="M57" s="100"/>
      <c r="N57" s="88" t="str">
        <f t="shared" si="11"/>
        <v/>
      </c>
    </row>
    <row r="58" spans="1:14" ht="27" customHeight="1" x14ac:dyDescent="0.35">
      <c r="A58" s="52">
        <f>Dépenses!A58</f>
        <v>0</v>
      </c>
      <c r="B58" s="52">
        <f>Dépenses!B58</f>
        <v>0</v>
      </c>
      <c r="C58" s="52">
        <f>Dépenses!C58</f>
        <v>0</v>
      </c>
      <c r="D58" s="52">
        <f>Dépenses!D58</f>
        <v>0</v>
      </c>
      <c r="E58" s="52" t="str">
        <f>IF(ISERROR(IF(ISBLANK(C58),"",VLOOKUP('Instruction Dépense'!C58,Référentiel!D34:E36,2,FALSE))),"",IF(ISBLANK(C58),"",VLOOKUP('Instruction Dépense'!C58,Référentiel!D34:E36,2,FALSE)))</f>
        <v/>
      </c>
      <c r="F58" s="53" t="str">
        <f t="shared" si="9"/>
        <v/>
      </c>
      <c r="H58" s="99">
        <f t="shared" si="10"/>
        <v>0</v>
      </c>
      <c r="I58" s="99">
        <f t="shared" si="12"/>
        <v>0</v>
      </c>
      <c r="J58" s="86" t="str">
        <f>IF(ISERROR(IF(ISBLANK(H58),"",VLOOKUP('Instruction Dépense'!H58,Référentiel!D34:E36,2,FALSE))),"",IF(ISBLANK(H58),"",VLOOKUP('Instruction Dépense'!H58,Référentiel!D34:E36,2,FALSE)))</f>
        <v/>
      </c>
      <c r="K58" s="87" t="str">
        <f t="shared" si="13"/>
        <v/>
      </c>
      <c r="L58" s="100"/>
      <c r="M58" s="100"/>
      <c r="N58" s="88" t="str">
        <f t="shared" si="11"/>
        <v/>
      </c>
    </row>
    <row r="59" spans="1:14" ht="27" customHeight="1" x14ac:dyDescent="0.35">
      <c r="A59" s="52">
        <f>Dépenses!A59</f>
        <v>0</v>
      </c>
      <c r="B59" s="52">
        <f>Dépenses!B59</f>
        <v>0</v>
      </c>
      <c r="C59" s="52">
        <f>Dépenses!C59</f>
        <v>0</v>
      </c>
      <c r="D59" s="52">
        <f>Dépenses!D59</f>
        <v>0</v>
      </c>
      <c r="E59" s="52" t="str">
        <f>IF(ISERROR(IF(ISBLANK(C59),"",VLOOKUP('Instruction Dépense'!C59,Référentiel!D35:E37,2,FALSE))),"",IF(ISBLANK(C59),"",VLOOKUP('Instruction Dépense'!C59,Référentiel!D35:E37,2,FALSE)))</f>
        <v/>
      </c>
      <c r="F59" s="53" t="str">
        <f t="shared" si="9"/>
        <v/>
      </c>
      <c r="H59" s="99">
        <f t="shared" si="10"/>
        <v>0</v>
      </c>
      <c r="I59" s="99">
        <f t="shared" si="12"/>
        <v>0</v>
      </c>
      <c r="J59" s="86" t="str">
        <f>IF(ISERROR(IF(ISBLANK(H59),"",VLOOKUP('Instruction Dépense'!H59,Référentiel!D35:E37,2,FALSE))),"",IF(ISBLANK(H59),"",VLOOKUP('Instruction Dépense'!H59,Référentiel!D35:E37,2,FALSE)))</f>
        <v/>
      </c>
      <c r="K59" s="87" t="str">
        <f t="shared" si="13"/>
        <v/>
      </c>
      <c r="L59" s="100"/>
      <c r="M59" s="100"/>
      <c r="N59" s="88" t="str">
        <f t="shared" si="11"/>
        <v/>
      </c>
    </row>
    <row r="60" spans="1:14" ht="27" customHeight="1" x14ac:dyDescent="0.35">
      <c r="A60" s="52">
        <f>Dépenses!A60</f>
        <v>0</v>
      </c>
      <c r="B60" s="52">
        <f>Dépenses!B60</f>
        <v>0</v>
      </c>
      <c r="C60" s="52">
        <f>Dépenses!C60</f>
        <v>0</v>
      </c>
      <c r="D60" s="52">
        <f>Dépenses!D60</f>
        <v>0</v>
      </c>
      <c r="E60" s="52" t="str">
        <f>IF(ISERROR(IF(ISBLANK(C60),"",VLOOKUP('Instruction Dépense'!C60,Référentiel!D36:E38,2,FALSE))),"",IF(ISBLANK(C60),"",VLOOKUP('Instruction Dépense'!C60,Référentiel!D36:E38,2,FALSE)))</f>
        <v/>
      </c>
      <c r="F60" s="53" t="str">
        <f t="shared" si="9"/>
        <v/>
      </c>
      <c r="H60" s="99">
        <f t="shared" si="10"/>
        <v>0</v>
      </c>
      <c r="I60" s="99">
        <f t="shared" si="12"/>
        <v>0</v>
      </c>
      <c r="J60" s="86" t="str">
        <f>IF(ISERROR(IF(ISBLANK(H60),"",VLOOKUP('Instruction Dépense'!H60,Référentiel!D36:E38,2,FALSE))),"",IF(ISBLANK(H60),"",VLOOKUP('Instruction Dépense'!H60,Référentiel!D36:E38,2,FALSE)))</f>
        <v/>
      </c>
      <c r="K60" s="87" t="str">
        <f t="shared" si="13"/>
        <v/>
      </c>
      <c r="L60" s="100"/>
      <c r="M60" s="100"/>
      <c r="N60" s="88" t="str">
        <f t="shared" si="11"/>
        <v/>
      </c>
    </row>
    <row r="61" spans="1:14" ht="27" customHeight="1" x14ac:dyDescent="0.35">
      <c r="A61" s="52">
        <f>Dépenses!A61</f>
        <v>0</v>
      </c>
      <c r="B61" s="52">
        <f>Dépenses!B61</f>
        <v>0</v>
      </c>
      <c r="C61" s="52">
        <f>Dépenses!C61</f>
        <v>0</v>
      </c>
      <c r="D61" s="52">
        <f>Dépenses!D61</f>
        <v>0</v>
      </c>
      <c r="E61" s="52" t="str">
        <f>IF(ISERROR(IF(ISBLANK(C61),"",VLOOKUP('Instruction Dépense'!C61,Référentiel!D37:E39,2,FALSE))),"",IF(ISBLANK(C61),"",VLOOKUP('Instruction Dépense'!C61,Référentiel!D37:E39,2,FALSE)))</f>
        <v/>
      </c>
      <c r="F61" s="53" t="str">
        <f t="shared" si="9"/>
        <v/>
      </c>
      <c r="H61" s="99">
        <f t="shared" si="10"/>
        <v>0</v>
      </c>
      <c r="I61" s="99">
        <f t="shared" si="12"/>
        <v>0</v>
      </c>
      <c r="J61" s="86" t="str">
        <f>IF(ISERROR(IF(ISBLANK(H61),"",VLOOKUP('Instruction Dépense'!H61,Référentiel!D37:E39,2,FALSE))),"",IF(ISBLANK(H61),"",VLOOKUP('Instruction Dépense'!H61,Référentiel!D37:E39,2,FALSE)))</f>
        <v/>
      </c>
      <c r="K61" s="87" t="str">
        <f t="shared" si="13"/>
        <v/>
      </c>
      <c r="L61" s="100"/>
      <c r="M61" s="100"/>
      <c r="N61" s="88" t="str">
        <f t="shared" si="11"/>
        <v/>
      </c>
    </row>
    <row r="62" spans="1:14" ht="27" customHeight="1" x14ac:dyDescent="0.35">
      <c r="A62" s="52">
        <f>Dépenses!A62</f>
        <v>0</v>
      </c>
      <c r="B62" s="52">
        <f>Dépenses!B62</f>
        <v>0</v>
      </c>
      <c r="C62" s="52">
        <f>Dépenses!C62</f>
        <v>0</v>
      </c>
      <c r="D62" s="52">
        <f>Dépenses!D62</f>
        <v>0</v>
      </c>
      <c r="E62" s="52" t="str">
        <f>IF(ISERROR(IF(ISBLANK(C62),"",VLOOKUP('Instruction Dépense'!C62,Référentiel!D38:E40,2,FALSE))),"",IF(ISBLANK(C62),"",VLOOKUP('Instruction Dépense'!C62,Référentiel!D38:E40,2,FALSE)))</f>
        <v/>
      </c>
      <c r="F62" s="53" t="str">
        <f t="shared" si="9"/>
        <v/>
      </c>
      <c r="H62" s="99">
        <f t="shared" si="10"/>
        <v>0</v>
      </c>
      <c r="I62" s="99">
        <f t="shared" si="12"/>
        <v>0</v>
      </c>
      <c r="J62" s="86" t="str">
        <f>IF(ISERROR(IF(ISBLANK(H62),"",VLOOKUP('Instruction Dépense'!H62,Référentiel!D38:E40,2,FALSE))),"",IF(ISBLANK(H62),"",VLOOKUP('Instruction Dépense'!H62,Référentiel!D38:E40,2,FALSE)))</f>
        <v/>
      </c>
      <c r="K62" s="87" t="str">
        <f t="shared" si="13"/>
        <v/>
      </c>
      <c r="L62" s="100"/>
      <c r="M62" s="100"/>
      <c r="N62" s="88" t="str">
        <f t="shared" si="11"/>
        <v/>
      </c>
    </row>
    <row r="63" spans="1:14" ht="27" customHeight="1" x14ac:dyDescent="0.35">
      <c r="A63" s="52">
        <f>Dépenses!A63</f>
        <v>0</v>
      </c>
      <c r="B63" s="52">
        <f>Dépenses!B63</f>
        <v>0</v>
      </c>
      <c r="C63" s="52">
        <f>Dépenses!C63</f>
        <v>0</v>
      </c>
      <c r="D63" s="52">
        <f>Dépenses!D63</f>
        <v>0</v>
      </c>
      <c r="E63" s="52" t="str">
        <f>IF(ISERROR(IF(ISBLANK(C63),"",VLOOKUP('Instruction Dépense'!C63,Référentiel!D39:E41,2,FALSE))),"",IF(ISBLANK(C63),"",VLOOKUP('Instruction Dépense'!C63,Référentiel!D39:E41,2,FALSE)))</f>
        <v/>
      </c>
      <c r="F63" s="53" t="str">
        <f t="shared" si="9"/>
        <v/>
      </c>
      <c r="H63" s="99">
        <f t="shared" si="10"/>
        <v>0</v>
      </c>
      <c r="I63" s="99">
        <f t="shared" si="12"/>
        <v>0</v>
      </c>
      <c r="J63" s="86" t="str">
        <f>IF(ISERROR(IF(ISBLANK(H63),"",VLOOKUP('Instruction Dépense'!H63,Référentiel!D39:E41,2,FALSE))),"",IF(ISBLANK(H63),"",VLOOKUP('Instruction Dépense'!H63,Référentiel!D39:E41,2,FALSE)))</f>
        <v/>
      </c>
      <c r="K63" s="87" t="str">
        <f t="shared" si="13"/>
        <v/>
      </c>
      <c r="L63" s="100"/>
      <c r="M63" s="100"/>
      <c r="N63" s="88" t="str">
        <f t="shared" si="11"/>
        <v/>
      </c>
    </row>
    <row r="64" spans="1:14" ht="27" customHeight="1" x14ac:dyDescent="0.35">
      <c r="A64" s="52">
        <f>Dépenses!A64</f>
        <v>0</v>
      </c>
      <c r="B64" s="52">
        <f>Dépenses!B64</f>
        <v>0</v>
      </c>
      <c r="C64" s="52">
        <f>Dépenses!C64</f>
        <v>0</v>
      </c>
      <c r="D64" s="52">
        <f>Dépenses!D64</f>
        <v>0</v>
      </c>
      <c r="E64" s="52" t="str">
        <f>IF(ISERROR(IF(ISBLANK(C64),"",VLOOKUP('Instruction Dépense'!C64,Référentiel!D40:E42,2,FALSE))),"",IF(ISBLANK(C64),"",VLOOKUP('Instruction Dépense'!C64,Référentiel!D40:E42,2,FALSE)))</f>
        <v/>
      </c>
      <c r="F64" s="53" t="str">
        <f t="shared" si="9"/>
        <v/>
      </c>
      <c r="H64" s="99">
        <f t="shared" si="10"/>
        <v>0</v>
      </c>
      <c r="I64" s="99">
        <f t="shared" si="12"/>
        <v>0</v>
      </c>
      <c r="J64" s="86" t="str">
        <f>IF(ISERROR(IF(ISBLANK(H64),"",VLOOKUP('Instruction Dépense'!H64,Référentiel!D40:E42,2,FALSE))),"",IF(ISBLANK(H64),"",VLOOKUP('Instruction Dépense'!H64,Référentiel!D40:E42,2,FALSE)))</f>
        <v/>
      </c>
      <c r="K64" s="87" t="str">
        <f t="shared" si="13"/>
        <v/>
      </c>
      <c r="L64" s="100"/>
      <c r="M64" s="100"/>
      <c r="N64" s="88" t="str">
        <f t="shared" si="11"/>
        <v/>
      </c>
    </row>
    <row r="65" spans="1:18" ht="27" customHeight="1" x14ac:dyDescent="0.35">
      <c r="A65" s="52">
        <f>Dépenses!A65</f>
        <v>0</v>
      </c>
      <c r="B65" s="52">
        <f>Dépenses!B65</f>
        <v>0</v>
      </c>
      <c r="C65" s="52">
        <f>Dépenses!C65</f>
        <v>0</v>
      </c>
      <c r="D65" s="52">
        <f>Dépenses!D65</f>
        <v>0</v>
      </c>
      <c r="E65" s="52" t="str">
        <f>IF(ISERROR(IF(ISBLANK(C65),"",VLOOKUP('Instruction Dépense'!C65,Référentiel!D41:E43,2,FALSE))),"",IF(ISBLANK(C65),"",VLOOKUP('Instruction Dépense'!C65,Référentiel!D41:E43,2,FALSE)))</f>
        <v/>
      </c>
      <c r="F65" s="53" t="str">
        <f t="shared" si="9"/>
        <v/>
      </c>
      <c r="H65" s="99">
        <f t="shared" si="10"/>
        <v>0</v>
      </c>
      <c r="I65" s="99">
        <f t="shared" si="12"/>
        <v>0</v>
      </c>
      <c r="J65" s="86" t="str">
        <f>IF(ISERROR(IF(ISBLANK(H65),"",VLOOKUP('Instruction Dépense'!H65,Référentiel!D41:E43,2,FALSE))),"",IF(ISBLANK(H65),"",VLOOKUP('Instruction Dépense'!H65,Référentiel!D41:E43,2,FALSE)))</f>
        <v/>
      </c>
      <c r="K65" s="87" t="str">
        <f t="shared" si="13"/>
        <v/>
      </c>
      <c r="L65" s="100"/>
      <c r="M65" s="100"/>
      <c r="N65" s="88" t="str">
        <f t="shared" si="11"/>
        <v/>
      </c>
    </row>
    <row r="66" spans="1:18" ht="27" customHeight="1" x14ac:dyDescent="0.35">
      <c r="A66" s="52">
        <f>Dépenses!A66</f>
        <v>0</v>
      </c>
      <c r="B66" s="52">
        <f>Dépenses!B66</f>
        <v>0</v>
      </c>
      <c r="C66" s="52">
        <f>Dépenses!C66</f>
        <v>0</v>
      </c>
      <c r="D66" s="52">
        <f>Dépenses!D66</f>
        <v>0</v>
      </c>
      <c r="E66" s="52" t="str">
        <f>IF(ISERROR(IF(ISBLANK(C66),"",VLOOKUP('Instruction Dépense'!C66,Référentiel!D42:E44,2,FALSE))),"",IF(ISBLANK(C66),"",VLOOKUP('Instruction Dépense'!C66,Référentiel!D42:E44,2,FALSE)))</f>
        <v/>
      </c>
      <c r="F66" s="53" t="str">
        <f t="shared" si="9"/>
        <v/>
      </c>
      <c r="H66" s="99">
        <f t="shared" si="10"/>
        <v>0</v>
      </c>
      <c r="I66" s="99">
        <f t="shared" si="12"/>
        <v>0</v>
      </c>
      <c r="J66" s="86" t="str">
        <f>IF(ISERROR(IF(ISBLANK(H66),"",VLOOKUP('Instruction Dépense'!H66,Référentiel!D42:E44,2,FALSE))),"",IF(ISBLANK(H66),"",VLOOKUP('Instruction Dépense'!H66,Référentiel!D42:E44,2,FALSE)))</f>
        <v/>
      </c>
      <c r="K66" s="87" t="str">
        <f t="shared" si="13"/>
        <v/>
      </c>
      <c r="L66" s="100"/>
      <c r="M66" s="100"/>
      <c r="N66" s="88" t="str">
        <f t="shared" si="11"/>
        <v/>
      </c>
      <c r="O66" s="80">
        <f>SUM(K47:K66)</f>
        <v>0</v>
      </c>
    </row>
    <row r="67" spans="1:18" x14ac:dyDescent="0.35">
      <c r="A67" s="43"/>
      <c r="B67" s="43"/>
      <c r="C67" s="43"/>
      <c r="D67" s="59"/>
      <c r="E67" s="59"/>
      <c r="F67" s="60">
        <f>SUM(F15:F66)</f>
        <v>0</v>
      </c>
      <c r="H67" s="23"/>
      <c r="I67" s="23"/>
      <c r="J67" s="23"/>
    </row>
    <row r="68" spans="1:18" ht="24.65" customHeight="1" x14ac:dyDescent="0.5">
      <c r="A68" s="41" t="s">
        <v>99</v>
      </c>
      <c r="B68" s="41"/>
      <c r="C68" s="39"/>
      <c r="D68" s="40"/>
      <c r="E68" s="40"/>
      <c r="F68" s="89"/>
      <c r="G68" s="40"/>
      <c r="J68" s="176" t="s">
        <v>130</v>
      </c>
      <c r="K68" s="177"/>
      <c r="L68" s="177"/>
      <c r="M68" s="177"/>
      <c r="N68" s="177"/>
      <c r="O68" s="178"/>
      <c r="P68" s="90"/>
      <c r="Q68" s="90"/>
    </row>
    <row r="69" spans="1:18" ht="81" x14ac:dyDescent="0.35">
      <c r="A69" s="49" t="s">
        <v>69</v>
      </c>
      <c r="B69" s="49" t="s">
        <v>97</v>
      </c>
      <c r="C69" s="49" t="s">
        <v>96</v>
      </c>
      <c r="D69" s="49" t="s">
        <v>5</v>
      </c>
      <c r="E69" s="49" t="s">
        <v>107</v>
      </c>
      <c r="F69" s="49" t="s">
        <v>103</v>
      </c>
      <c r="G69" s="52" t="s">
        <v>131</v>
      </c>
      <c r="H69" s="66" t="s">
        <v>6</v>
      </c>
      <c r="I69" s="91" t="s">
        <v>100</v>
      </c>
      <c r="J69" s="82" t="s">
        <v>138</v>
      </c>
      <c r="K69" s="92" t="s">
        <v>18</v>
      </c>
      <c r="L69" s="93" t="s">
        <v>20</v>
      </c>
      <c r="M69" s="84" t="s">
        <v>140</v>
      </c>
      <c r="N69" s="93" t="s">
        <v>19</v>
      </c>
      <c r="O69" s="84" t="s">
        <v>139</v>
      </c>
    </row>
    <row r="70" spans="1:18" ht="27" customHeight="1" x14ac:dyDescent="0.35">
      <c r="A70" s="68"/>
      <c r="B70" s="52">
        <f>Dépenses!B72</f>
        <v>0</v>
      </c>
      <c r="C70" s="52">
        <f>Dépenses!C72</f>
        <v>0</v>
      </c>
      <c r="D70" s="52">
        <f>Dépenses!D72</f>
        <v>0</v>
      </c>
      <c r="E70" s="52">
        <f>Dépenses!E72</f>
        <v>0</v>
      </c>
      <c r="F70" s="52">
        <f>Dépenses!F72</f>
        <v>0</v>
      </c>
      <c r="G70" s="52">
        <f>Dépenses!G72</f>
        <v>0</v>
      </c>
      <c r="H70" s="52">
        <f>Dépenses!H72</f>
        <v>0</v>
      </c>
      <c r="I70" s="53">
        <f>Dépenses!I72</f>
        <v>0</v>
      </c>
      <c r="J70" s="99">
        <f t="shared" ref="J70:J79" si="14">$C70</f>
        <v>0</v>
      </c>
      <c r="K70" s="101">
        <f t="shared" ref="K70:K79" si="15">H70</f>
        <v>0</v>
      </c>
      <c r="L70" s="100"/>
      <c r="M70" s="100"/>
      <c r="N70" s="101">
        <f t="shared" ref="N70:N79" si="16">K70</f>
        <v>0</v>
      </c>
      <c r="O70" s="102"/>
      <c r="P70" s="88" t="str">
        <f t="shared" ref="P70:P79" si="17">IF(H70&lt;K70,"KO - Montant présenté supérieur au montant éligible, rapprochez vous du demandeur",IF(K70&lt;N70,"KO - Montant raisonnable supérieur à montant éligible - corrigez votre saisie",""))</f>
        <v/>
      </c>
      <c r="R70" s="78">
        <f>IF(AND(ISBLANK(O70),J70&lt;&gt;0),1,0)</f>
        <v>0</v>
      </c>
    </row>
    <row r="71" spans="1:18" ht="27" customHeight="1" x14ac:dyDescent="0.35">
      <c r="A71" s="68"/>
      <c r="B71" s="52">
        <f>Dépenses!B73</f>
        <v>0</v>
      </c>
      <c r="C71" s="52">
        <f>Dépenses!C73</f>
        <v>0</v>
      </c>
      <c r="D71" s="52">
        <f>Dépenses!D73</f>
        <v>0</v>
      </c>
      <c r="E71" s="52">
        <f>Dépenses!E73</f>
        <v>0</v>
      </c>
      <c r="F71" s="52">
        <f>Dépenses!F73</f>
        <v>0</v>
      </c>
      <c r="G71" s="52">
        <f>Dépenses!G73</f>
        <v>0</v>
      </c>
      <c r="H71" s="52">
        <f>Dépenses!H73</f>
        <v>0</v>
      </c>
      <c r="I71" s="53">
        <f>Dépenses!I73</f>
        <v>0</v>
      </c>
      <c r="J71" s="99">
        <f t="shared" si="14"/>
        <v>0</v>
      </c>
      <c r="K71" s="101">
        <f t="shared" si="15"/>
        <v>0</v>
      </c>
      <c r="L71" s="100"/>
      <c r="M71" s="100"/>
      <c r="N71" s="101">
        <f t="shared" si="16"/>
        <v>0</v>
      </c>
      <c r="O71" s="102"/>
      <c r="P71" s="88" t="str">
        <f t="shared" si="17"/>
        <v/>
      </c>
      <c r="R71" s="78">
        <f t="shared" ref="R71:R133" si="18">IF(AND(ISBLANK(O71),J71&lt;&gt;0),1,0)</f>
        <v>0</v>
      </c>
    </row>
    <row r="72" spans="1:18" ht="27" customHeight="1" x14ac:dyDescent="0.35">
      <c r="A72" s="68"/>
      <c r="B72" s="52">
        <f>Dépenses!B74</f>
        <v>0</v>
      </c>
      <c r="C72" s="52">
        <f>Dépenses!C74</f>
        <v>0</v>
      </c>
      <c r="D72" s="52">
        <f>Dépenses!D74</f>
        <v>0</v>
      </c>
      <c r="E72" s="52">
        <f>Dépenses!E74</f>
        <v>0</v>
      </c>
      <c r="F72" s="52">
        <f>Dépenses!F74</f>
        <v>0</v>
      </c>
      <c r="G72" s="52">
        <f>Dépenses!G74</f>
        <v>0</v>
      </c>
      <c r="H72" s="52">
        <f>Dépenses!H74</f>
        <v>0</v>
      </c>
      <c r="I72" s="53">
        <f>Dépenses!I74</f>
        <v>0</v>
      </c>
      <c r="J72" s="99">
        <f t="shared" si="14"/>
        <v>0</v>
      </c>
      <c r="K72" s="101">
        <f t="shared" si="15"/>
        <v>0</v>
      </c>
      <c r="L72" s="100"/>
      <c r="M72" s="100"/>
      <c r="N72" s="101">
        <f t="shared" si="16"/>
        <v>0</v>
      </c>
      <c r="O72" s="102"/>
      <c r="P72" s="88" t="str">
        <f t="shared" si="17"/>
        <v/>
      </c>
      <c r="R72" s="78">
        <f t="shared" si="18"/>
        <v>0</v>
      </c>
    </row>
    <row r="73" spans="1:18" ht="27" customHeight="1" x14ac:dyDescent="0.35">
      <c r="A73" s="68"/>
      <c r="B73" s="52">
        <f>Dépenses!B75</f>
        <v>0</v>
      </c>
      <c r="C73" s="52">
        <f>Dépenses!C75</f>
        <v>0</v>
      </c>
      <c r="D73" s="52">
        <f>Dépenses!D75</f>
        <v>0</v>
      </c>
      <c r="E73" s="52">
        <f>Dépenses!E75</f>
        <v>0</v>
      </c>
      <c r="F73" s="52">
        <f>Dépenses!F75</f>
        <v>0</v>
      </c>
      <c r="G73" s="52">
        <f>Dépenses!G75</f>
        <v>0</v>
      </c>
      <c r="H73" s="52">
        <f>Dépenses!H75</f>
        <v>0</v>
      </c>
      <c r="I73" s="53">
        <f>Dépenses!I75</f>
        <v>0</v>
      </c>
      <c r="J73" s="99">
        <f t="shared" si="14"/>
        <v>0</v>
      </c>
      <c r="K73" s="101">
        <f t="shared" si="15"/>
        <v>0</v>
      </c>
      <c r="L73" s="100"/>
      <c r="M73" s="100"/>
      <c r="N73" s="101">
        <f t="shared" si="16"/>
        <v>0</v>
      </c>
      <c r="O73" s="102"/>
      <c r="P73" s="88" t="str">
        <f t="shared" si="17"/>
        <v/>
      </c>
      <c r="R73" s="78">
        <f t="shared" si="18"/>
        <v>0</v>
      </c>
    </row>
    <row r="74" spans="1:18" ht="27" customHeight="1" x14ac:dyDescent="0.35">
      <c r="A74" s="68"/>
      <c r="B74" s="52">
        <f>Dépenses!B76</f>
        <v>0</v>
      </c>
      <c r="C74" s="52">
        <f>Dépenses!C76</f>
        <v>0</v>
      </c>
      <c r="D74" s="52">
        <f>Dépenses!D76</f>
        <v>0</v>
      </c>
      <c r="E74" s="52">
        <f>Dépenses!E76</f>
        <v>0</v>
      </c>
      <c r="F74" s="52">
        <f>Dépenses!F76</f>
        <v>0</v>
      </c>
      <c r="G74" s="52">
        <f>Dépenses!G76</f>
        <v>0</v>
      </c>
      <c r="H74" s="52">
        <f>Dépenses!H76</f>
        <v>0</v>
      </c>
      <c r="I74" s="53">
        <f>Dépenses!I76</f>
        <v>0</v>
      </c>
      <c r="J74" s="99">
        <f t="shared" si="14"/>
        <v>0</v>
      </c>
      <c r="K74" s="101">
        <f t="shared" si="15"/>
        <v>0</v>
      </c>
      <c r="L74" s="100"/>
      <c r="M74" s="100"/>
      <c r="N74" s="101">
        <f t="shared" si="16"/>
        <v>0</v>
      </c>
      <c r="O74" s="102"/>
      <c r="P74" s="88" t="str">
        <f t="shared" si="17"/>
        <v/>
      </c>
      <c r="R74" s="78">
        <f t="shared" si="18"/>
        <v>0</v>
      </c>
    </row>
    <row r="75" spans="1:18" ht="27" customHeight="1" x14ac:dyDescent="0.35">
      <c r="A75" s="68"/>
      <c r="B75" s="52">
        <f>Dépenses!B77</f>
        <v>0</v>
      </c>
      <c r="C75" s="52">
        <f>Dépenses!C77</f>
        <v>0</v>
      </c>
      <c r="D75" s="52">
        <f>Dépenses!D77</f>
        <v>0</v>
      </c>
      <c r="E75" s="52">
        <f>Dépenses!E77</f>
        <v>0</v>
      </c>
      <c r="F75" s="52">
        <f>Dépenses!F77</f>
        <v>0</v>
      </c>
      <c r="G75" s="52">
        <f>Dépenses!G77</f>
        <v>0</v>
      </c>
      <c r="H75" s="52">
        <f>Dépenses!H77</f>
        <v>0</v>
      </c>
      <c r="I75" s="53">
        <f>Dépenses!I77</f>
        <v>0</v>
      </c>
      <c r="J75" s="99">
        <f t="shared" si="14"/>
        <v>0</v>
      </c>
      <c r="K75" s="101">
        <f t="shared" si="15"/>
        <v>0</v>
      </c>
      <c r="L75" s="100"/>
      <c r="M75" s="100"/>
      <c r="N75" s="101">
        <f t="shared" si="16"/>
        <v>0</v>
      </c>
      <c r="O75" s="102"/>
      <c r="P75" s="88" t="str">
        <f t="shared" si="17"/>
        <v/>
      </c>
      <c r="R75" s="78">
        <f t="shared" si="18"/>
        <v>0</v>
      </c>
    </row>
    <row r="76" spans="1:18" ht="27" customHeight="1" x14ac:dyDescent="0.35">
      <c r="A76" s="68"/>
      <c r="B76" s="52">
        <f>Dépenses!B78</f>
        <v>0</v>
      </c>
      <c r="C76" s="52">
        <f>Dépenses!C78</f>
        <v>0</v>
      </c>
      <c r="D76" s="52">
        <f>Dépenses!D78</f>
        <v>0</v>
      </c>
      <c r="E76" s="52">
        <f>Dépenses!E78</f>
        <v>0</v>
      </c>
      <c r="F76" s="52">
        <f>Dépenses!F78</f>
        <v>0</v>
      </c>
      <c r="G76" s="52">
        <f>Dépenses!G78</f>
        <v>0</v>
      </c>
      <c r="H76" s="52">
        <f>Dépenses!H78</f>
        <v>0</v>
      </c>
      <c r="I76" s="53">
        <f>Dépenses!I78</f>
        <v>0</v>
      </c>
      <c r="J76" s="99">
        <f t="shared" si="14"/>
        <v>0</v>
      </c>
      <c r="K76" s="101">
        <f t="shared" si="15"/>
        <v>0</v>
      </c>
      <c r="L76" s="100"/>
      <c r="M76" s="100"/>
      <c r="N76" s="101">
        <f t="shared" si="16"/>
        <v>0</v>
      </c>
      <c r="O76" s="102"/>
      <c r="P76" s="88" t="str">
        <f t="shared" si="17"/>
        <v/>
      </c>
      <c r="R76" s="78">
        <f t="shared" si="18"/>
        <v>0</v>
      </c>
    </row>
    <row r="77" spans="1:18" ht="27" customHeight="1" x14ac:dyDescent="0.35">
      <c r="A77" s="68"/>
      <c r="B77" s="52">
        <f>Dépenses!B79</f>
        <v>0</v>
      </c>
      <c r="C77" s="52">
        <f>Dépenses!C79</f>
        <v>0</v>
      </c>
      <c r="D77" s="52">
        <f>Dépenses!D79</f>
        <v>0</v>
      </c>
      <c r="E77" s="52">
        <f>Dépenses!E79</f>
        <v>0</v>
      </c>
      <c r="F77" s="52">
        <f>Dépenses!F79</f>
        <v>0</v>
      </c>
      <c r="G77" s="52">
        <f>Dépenses!G79</f>
        <v>0</v>
      </c>
      <c r="H77" s="52">
        <f>Dépenses!H79</f>
        <v>0</v>
      </c>
      <c r="I77" s="53">
        <f>Dépenses!I79</f>
        <v>0</v>
      </c>
      <c r="J77" s="99">
        <f t="shared" si="14"/>
        <v>0</v>
      </c>
      <c r="K77" s="101">
        <f t="shared" si="15"/>
        <v>0</v>
      </c>
      <c r="L77" s="100"/>
      <c r="M77" s="100"/>
      <c r="N77" s="101">
        <f t="shared" si="16"/>
        <v>0</v>
      </c>
      <c r="O77" s="102"/>
      <c r="P77" s="88" t="str">
        <f t="shared" si="17"/>
        <v/>
      </c>
      <c r="R77" s="78">
        <f t="shared" si="18"/>
        <v>0</v>
      </c>
    </row>
    <row r="78" spans="1:18" ht="27" customHeight="1" x14ac:dyDescent="0.35">
      <c r="A78" s="68"/>
      <c r="B78" s="52">
        <f>Dépenses!B80</f>
        <v>0</v>
      </c>
      <c r="C78" s="52">
        <f>Dépenses!C80</f>
        <v>0</v>
      </c>
      <c r="D78" s="52">
        <f>Dépenses!D80</f>
        <v>0</v>
      </c>
      <c r="E78" s="52">
        <f>Dépenses!E80</f>
        <v>0</v>
      </c>
      <c r="F78" s="52">
        <f>Dépenses!F80</f>
        <v>0</v>
      </c>
      <c r="G78" s="52">
        <f>Dépenses!G80</f>
        <v>0</v>
      </c>
      <c r="H78" s="52">
        <f>Dépenses!H80</f>
        <v>0</v>
      </c>
      <c r="I78" s="53">
        <f>Dépenses!I80</f>
        <v>0</v>
      </c>
      <c r="J78" s="99">
        <f t="shared" si="14"/>
        <v>0</v>
      </c>
      <c r="K78" s="101">
        <f t="shared" si="15"/>
        <v>0</v>
      </c>
      <c r="L78" s="100"/>
      <c r="M78" s="100"/>
      <c r="N78" s="101">
        <f t="shared" si="16"/>
        <v>0</v>
      </c>
      <c r="O78" s="102"/>
      <c r="P78" s="88" t="str">
        <f t="shared" si="17"/>
        <v/>
      </c>
      <c r="R78" s="78">
        <f t="shared" si="18"/>
        <v>0</v>
      </c>
    </row>
    <row r="79" spans="1:18" ht="27" customHeight="1" x14ac:dyDescent="0.35">
      <c r="A79" s="68"/>
      <c r="B79" s="52">
        <f>Dépenses!B81</f>
        <v>0</v>
      </c>
      <c r="C79" s="52">
        <f>Dépenses!C81</f>
        <v>0</v>
      </c>
      <c r="D79" s="52">
        <f>Dépenses!D81</f>
        <v>0</v>
      </c>
      <c r="E79" s="52">
        <f>Dépenses!E81</f>
        <v>0</v>
      </c>
      <c r="F79" s="52">
        <f>Dépenses!F81</f>
        <v>0</v>
      </c>
      <c r="G79" s="52">
        <f>Dépenses!G81</f>
        <v>0</v>
      </c>
      <c r="H79" s="52">
        <f>Dépenses!H81</f>
        <v>0</v>
      </c>
      <c r="I79" s="53">
        <f>Dépenses!I81</f>
        <v>0</v>
      </c>
      <c r="J79" s="99">
        <f t="shared" si="14"/>
        <v>0</v>
      </c>
      <c r="K79" s="101">
        <f t="shared" si="15"/>
        <v>0</v>
      </c>
      <c r="L79" s="100"/>
      <c r="M79" s="100"/>
      <c r="N79" s="101">
        <f t="shared" si="16"/>
        <v>0</v>
      </c>
      <c r="O79" s="102"/>
      <c r="P79" s="88" t="str">
        <f t="shared" si="17"/>
        <v/>
      </c>
      <c r="Q79" s="80">
        <f>SUM(N70:N79)</f>
        <v>0</v>
      </c>
    </row>
    <row r="80" spans="1:18" ht="81" x14ac:dyDescent="0.35">
      <c r="A80" s="49" t="s">
        <v>70</v>
      </c>
      <c r="B80" s="49" t="s">
        <v>97</v>
      </c>
      <c r="C80" s="49" t="s">
        <v>96</v>
      </c>
      <c r="D80" s="49" t="s">
        <v>5</v>
      </c>
      <c r="E80" s="49" t="s">
        <v>107</v>
      </c>
      <c r="F80" s="49" t="s">
        <v>103</v>
      </c>
      <c r="G80" s="52" t="s">
        <v>131</v>
      </c>
      <c r="H80" s="66" t="s">
        <v>6</v>
      </c>
      <c r="I80" s="91" t="s">
        <v>100</v>
      </c>
      <c r="J80" s="82" t="s">
        <v>138</v>
      </c>
      <c r="K80" s="83" t="s">
        <v>18</v>
      </c>
      <c r="L80" s="82" t="s">
        <v>20</v>
      </c>
      <c r="M80" s="84" t="s">
        <v>140</v>
      </c>
      <c r="N80" s="83" t="s">
        <v>19</v>
      </c>
      <c r="O80" s="84" t="s">
        <v>139</v>
      </c>
      <c r="P80" s="88"/>
      <c r="R80" s="78">
        <f t="shared" si="18"/>
        <v>0</v>
      </c>
    </row>
    <row r="81" spans="1:18" ht="27" customHeight="1" x14ac:dyDescent="0.35">
      <c r="A81" s="68"/>
      <c r="B81" s="52">
        <f>Dépenses!B83</f>
        <v>0</v>
      </c>
      <c r="C81" s="52">
        <f>Dépenses!C83</f>
        <v>0</v>
      </c>
      <c r="D81" s="52">
        <f>Dépenses!D83</f>
        <v>0</v>
      </c>
      <c r="E81" s="52">
        <f>Dépenses!E83</f>
        <v>0</v>
      </c>
      <c r="F81" s="52">
        <f>Dépenses!F83</f>
        <v>0</v>
      </c>
      <c r="G81" s="52">
        <f>Dépenses!G83</f>
        <v>0</v>
      </c>
      <c r="H81" s="52">
        <f>Dépenses!H83</f>
        <v>0</v>
      </c>
      <c r="I81" s="53">
        <f>Dépenses!I83</f>
        <v>0</v>
      </c>
      <c r="J81" s="99">
        <f t="shared" ref="J81:J90" si="19">$C81</f>
        <v>0</v>
      </c>
      <c r="K81" s="101">
        <f t="shared" ref="K81:K90" si="20">H81</f>
        <v>0</v>
      </c>
      <c r="L81" s="100"/>
      <c r="M81" s="100"/>
      <c r="N81" s="101">
        <f t="shared" ref="N81:N90" si="21">K81</f>
        <v>0</v>
      </c>
      <c r="O81" s="102"/>
      <c r="P81" s="88" t="str">
        <f t="shared" ref="P81:P90" si="22">IF(H81&lt;K81,"KO - Montant présenté supérieur au montant éligible, rapprochez vous du demandeur",IF(K81&lt;N81,"KO - Montant raisonnable supérieur à montant éligible - corrigez votre saisie",""))</f>
        <v/>
      </c>
      <c r="R81" s="78">
        <f t="shared" si="18"/>
        <v>0</v>
      </c>
    </row>
    <row r="82" spans="1:18" ht="27" customHeight="1" x14ac:dyDescent="0.35">
      <c r="A82" s="68"/>
      <c r="B82" s="52">
        <f>Dépenses!B84</f>
        <v>0</v>
      </c>
      <c r="C82" s="52">
        <f>Dépenses!C84</f>
        <v>0</v>
      </c>
      <c r="D82" s="52">
        <f>Dépenses!D84</f>
        <v>0</v>
      </c>
      <c r="E82" s="52">
        <f>Dépenses!E84</f>
        <v>0</v>
      </c>
      <c r="F82" s="52">
        <f>Dépenses!F84</f>
        <v>0</v>
      </c>
      <c r="G82" s="52">
        <f>Dépenses!G84</f>
        <v>0</v>
      </c>
      <c r="H82" s="52">
        <f>Dépenses!H84</f>
        <v>0</v>
      </c>
      <c r="I82" s="53">
        <f>Dépenses!I84</f>
        <v>0</v>
      </c>
      <c r="J82" s="99">
        <f t="shared" si="19"/>
        <v>0</v>
      </c>
      <c r="K82" s="101">
        <f t="shared" si="20"/>
        <v>0</v>
      </c>
      <c r="L82" s="100"/>
      <c r="M82" s="100"/>
      <c r="N82" s="101">
        <f t="shared" si="21"/>
        <v>0</v>
      </c>
      <c r="O82" s="102"/>
      <c r="P82" s="88" t="str">
        <f t="shared" si="22"/>
        <v/>
      </c>
      <c r="R82" s="78">
        <f t="shared" si="18"/>
        <v>0</v>
      </c>
    </row>
    <row r="83" spans="1:18" ht="27" customHeight="1" x14ac:dyDescent="0.35">
      <c r="A83" s="68"/>
      <c r="B83" s="52">
        <f>Dépenses!B85</f>
        <v>0</v>
      </c>
      <c r="C83" s="52">
        <f>Dépenses!C85</f>
        <v>0</v>
      </c>
      <c r="D83" s="52">
        <f>Dépenses!D85</f>
        <v>0</v>
      </c>
      <c r="E83" s="52">
        <f>Dépenses!E85</f>
        <v>0</v>
      </c>
      <c r="F83" s="52">
        <f>Dépenses!F85</f>
        <v>0</v>
      </c>
      <c r="G83" s="52">
        <f>Dépenses!G85</f>
        <v>0</v>
      </c>
      <c r="H83" s="52">
        <f>Dépenses!H85</f>
        <v>0</v>
      </c>
      <c r="I83" s="53">
        <f>Dépenses!I85</f>
        <v>0</v>
      </c>
      <c r="J83" s="99">
        <f t="shared" si="19"/>
        <v>0</v>
      </c>
      <c r="K83" s="101">
        <f t="shared" si="20"/>
        <v>0</v>
      </c>
      <c r="L83" s="100"/>
      <c r="M83" s="100"/>
      <c r="N83" s="101">
        <f t="shared" si="21"/>
        <v>0</v>
      </c>
      <c r="O83" s="102"/>
      <c r="P83" s="88" t="str">
        <f t="shared" si="22"/>
        <v/>
      </c>
      <c r="R83" s="78">
        <f t="shared" si="18"/>
        <v>0</v>
      </c>
    </row>
    <row r="84" spans="1:18" ht="27" customHeight="1" x14ac:dyDescent="0.35">
      <c r="A84" s="68"/>
      <c r="B84" s="52">
        <f>Dépenses!B86</f>
        <v>0</v>
      </c>
      <c r="C84" s="52">
        <f>Dépenses!C86</f>
        <v>0</v>
      </c>
      <c r="D84" s="52">
        <f>Dépenses!D86</f>
        <v>0</v>
      </c>
      <c r="E84" s="52">
        <f>Dépenses!E86</f>
        <v>0</v>
      </c>
      <c r="F84" s="52">
        <f>Dépenses!F86</f>
        <v>0</v>
      </c>
      <c r="G84" s="52">
        <f>Dépenses!G86</f>
        <v>0</v>
      </c>
      <c r="H84" s="52">
        <f>Dépenses!H86</f>
        <v>0</v>
      </c>
      <c r="I84" s="53">
        <f>Dépenses!I86</f>
        <v>0</v>
      </c>
      <c r="J84" s="99">
        <f t="shared" si="19"/>
        <v>0</v>
      </c>
      <c r="K84" s="101">
        <f t="shared" si="20"/>
        <v>0</v>
      </c>
      <c r="L84" s="100"/>
      <c r="M84" s="100"/>
      <c r="N84" s="101">
        <f t="shared" si="21"/>
        <v>0</v>
      </c>
      <c r="O84" s="102"/>
      <c r="P84" s="88" t="str">
        <f t="shared" si="22"/>
        <v/>
      </c>
      <c r="R84" s="78">
        <f t="shared" si="18"/>
        <v>0</v>
      </c>
    </row>
    <row r="85" spans="1:18" ht="27" customHeight="1" x14ac:dyDescent="0.35">
      <c r="A85" s="68"/>
      <c r="B85" s="52">
        <f>Dépenses!B87</f>
        <v>0</v>
      </c>
      <c r="C85" s="52">
        <f>Dépenses!C87</f>
        <v>0</v>
      </c>
      <c r="D85" s="52">
        <f>Dépenses!D87</f>
        <v>0</v>
      </c>
      <c r="E85" s="52">
        <f>Dépenses!E87</f>
        <v>0</v>
      </c>
      <c r="F85" s="52">
        <f>Dépenses!F87</f>
        <v>0</v>
      </c>
      <c r="G85" s="52">
        <f>Dépenses!G87</f>
        <v>0</v>
      </c>
      <c r="H85" s="52">
        <f>Dépenses!H87</f>
        <v>0</v>
      </c>
      <c r="I85" s="53">
        <f>Dépenses!I87</f>
        <v>0</v>
      </c>
      <c r="J85" s="99">
        <f t="shared" si="19"/>
        <v>0</v>
      </c>
      <c r="K85" s="101">
        <f t="shared" si="20"/>
        <v>0</v>
      </c>
      <c r="L85" s="100"/>
      <c r="M85" s="100"/>
      <c r="N85" s="101">
        <f t="shared" si="21"/>
        <v>0</v>
      </c>
      <c r="O85" s="102"/>
      <c r="P85" s="88" t="str">
        <f t="shared" si="22"/>
        <v/>
      </c>
      <c r="R85" s="78">
        <f t="shared" si="18"/>
        <v>0</v>
      </c>
    </row>
    <row r="86" spans="1:18" ht="27" customHeight="1" x14ac:dyDescent="0.35">
      <c r="A86" s="68"/>
      <c r="B86" s="52">
        <f>Dépenses!B88</f>
        <v>0</v>
      </c>
      <c r="C86" s="52">
        <f>Dépenses!C88</f>
        <v>0</v>
      </c>
      <c r="D86" s="52">
        <f>Dépenses!D88</f>
        <v>0</v>
      </c>
      <c r="E86" s="52">
        <f>Dépenses!E88</f>
        <v>0</v>
      </c>
      <c r="F86" s="52">
        <f>Dépenses!F88</f>
        <v>0</v>
      </c>
      <c r="G86" s="52">
        <f>Dépenses!G88</f>
        <v>0</v>
      </c>
      <c r="H86" s="52">
        <f>Dépenses!H88</f>
        <v>0</v>
      </c>
      <c r="I86" s="53">
        <f>Dépenses!I88</f>
        <v>0</v>
      </c>
      <c r="J86" s="99">
        <f t="shared" si="19"/>
        <v>0</v>
      </c>
      <c r="K86" s="101">
        <f t="shared" si="20"/>
        <v>0</v>
      </c>
      <c r="L86" s="100"/>
      <c r="M86" s="100"/>
      <c r="N86" s="101">
        <f t="shared" si="21"/>
        <v>0</v>
      </c>
      <c r="O86" s="102"/>
      <c r="P86" s="88" t="str">
        <f t="shared" si="22"/>
        <v/>
      </c>
      <c r="R86" s="78">
        <f t="shared" si="18"/>
        <v>0</v>
      </c>
    </row>
    <row r="87" spans="1:18" ht="27" customHeight="1" x14ac:dyDescent="0.35">
      <c r="A87" s="68"/>
      <c r="B87" s="52">
        <f>Dépenses!B89</f>
        <v>0</v>
      </c>
      <c r="C87" s="52">
        <f>Dépenses!C89</f>
        <v>0</v>
      </c>
      <c r="D87" s="52">
        <f>Dépenses!D89</f>
        <v>0</v>
      </c>
      <c r="E87" s="52">
        <f>Dépenses!E89</f>
        <v>0</v>
      </c>
      <c r="F87" s="52">
        <f>Dépenses!F89</f>
        <v>0</v>
      </c>
      <c r="G87" s="52">
        <f>Dépenses!G89</f>
        <v>0</v>
      </c>
      <c r="H87" s="52">
        <f>Dépenses!H89</f>
        <v>0</v>
      </c>
      <c r="I87" s="53">
        <f>Dépenses!I89</f>
        <v>0</v>
      </c>
      <c r="J87" s="99">
        <f t="shared" si="19"/>
        <v>0</v>
      </c>
      <c r="K87" s="101">
        <f t="shared" si="20"/>
        <v>0</v>
      </c>
      <c r="L87" s="100"/>
      <c r="M87" s="100"/>
      <c r="N87" s="101">
        <f t="shared" si="21"/>
        <v>0</v>
      </c>
      <c r="O87" s="102"/>
      <c r="P87" s="88" t="str">
        <f t="shared" si="22"/>
        <v/>
      </c>
      <c r="R87" s="78">
        <f t="shared" si="18"/>
        <v>0</v>
      </c>
    </row>
    <row r="88" spans="1:18" ht="27" customHeight="1" x14ac:dyDescent="0.35">
      <c r="A88" s="68"/>
      <c r="B88" s="52">
        <f>Dépenses!B90</f>
        <v>0</v>
      </c>
      <c r="C88" s="52">
        <f>Dépenses!C90</f>
        <v>0</v>
      </c>
      <c r="D88" s="52">
        <f>Dépenses!D90</f>
        <v>0</v>
      </c>
      <c r="E88" s="52">
        <f>Dépenses!E90</f>
        <v>0</v>
      </c>
      <c r="F88" s="52">
        <f>Dépenses!F90</f>
        <v>0</v>
      </c>
      <c r="G88" s="52">
        <f>Dépenses!G90</f>
        <v>0</v>
      </c>
      <c r="H88" s="52">
        <f>Dépenses!H90</f>
        <v>0</v>
      </c>
      <c r="I88" s="53">
        <f>Dépenses!I90</f>
        <v>0</v>
      </c>
      <c r="J88" s="99">
        <f t="shared" si="19"/>
        <v>0</v>
      </c>
      <c r="K88" s="101">
        <f t="shared" si="20"/>
        <v>0</v>
      </c>
      <c r="L88" s="100"/>
      <c r="M88" s="100"/>
      <c r="N88" s="101">
        <f t="shared" si="21"/>
        <v>0</v>
      </c>
      <c r="O88" s="102"/>
      <c r="P88" s="88" t="str">
        <f t="shared" si="22"/>
        <v/>
      </c>
      <c r="R88" s="78">
        <f t="shared" si="18"/>
        <v>0</v>
      </c>
    </row>
    <row r="89" spans="1:18" ht="27" customHeight="1" x14ac:dyDescent="0.35">
      <c r="A89" s="68"/>
      <c r="B89" s="52">
        <f>Dépenses!B91</f>
        <v>0</v>
      </c>
      <c r="C89" s="52">
        <f>Dépenses!C91</f>
        <v>0</v>
      </c>
      <c r="D89" s="52">
        <f>Dépenses!D91</f>
        <v>0</v>
      </c>
      <c r="E89" s="52">
        <f>Dépenses!E91</f>
        <v>0</v>
      </c>
      <c r="F89" s="52">
        <f>Dépenses!F91</f>
        <v>0</v>
      </c>
      <c r="G89" s="52">
        <f>Dépenses!G91</f>
        <v>0</v>
      </c>
      <c r="H89" s="52">
        <f>Dépenses!H91</f>
        <v>0</v>
      </c>
      <c r="I89" s="53">
        <f>Dépenses!I91</f>
        <v>0</v>
      </c>
      <c r="J89" s="99">
        <f t="shared" si="19"/>
        <v>0</v>
      </c>
      <c r="K89" s="101">
        <f t="shared" si="20"/>
        <v>0</v>
      </c>
      <c r="L89" s="100"/>
      <c r="M89" s="100"/>
      <c r="N89" s="101">
        <f t="shared" si="21"/>
        <v>0</v>
      </c>
      <c r="O89" s="102"/>
      <c r="P89" s="88" t="str">
        <f t="shared" si="22"/>
        <v/>
      </c>
      <c r="R89" s="78">
        <f t="shared" si="18"/>
        <v>0</v>
      </c>
    </row>
    <row r="90" spans="1:18" ht="27" customHeight="1" x14ac:dyDescent="0.35">
      <c r="A90" s="68"/>
      <c r="B90" s="52">
        <f>Dépenses!B92</f>
        <v>0</v>
      </c>
      <c r="C90" s="52">
        <f>Dépenses!C92</f>
        <v>0</v>
      </c>
      <c r="D90" s="52">
        <f>Dépenses!D92</f>
        <v>0</v>
      </c>
      <c r="E90" s="52">
        <f>Dépenses!E92</f>
        <v>0</v>
      </c>
      <c r="F90" s="52">
        <f>Dépenses!F92</f>
        <v>0</v>
      </c>
      <c r="G90" s="52">
        <f>Dépenses!G92</f>
        <v>0</v>
      </c>
      <c r="H90" s="52">
        <f>Dépenses!H92</f>
        <v>0</v>
      </c>
      <c r="I90" s="53">
        <f>Dépenses!I92</f>
        <v>0</v>
      </c>
      <c r="J90" s="99">
        <f t="shared" si="19"/>
        <v>0</v>
      </c>
      <c r="K90" s="101">
        <f t="shared" si="20"/>
        <v>0</v>
      </c>
      <c r="L90" s="100"/>
      <c r="M90" s="100"/>
      <c r="N90" s="101">
        <f t="shared" si="21"/>
        <v>0</v>
      </c>
      <c r="O90" s="102"/>
      <c r="P90" s="88" t="str">
        <f t="shared" si="22"/>
        <v/>
      </c>
      <c r="Q90" s="80">
        <f>SUM(N81:N90)</f>
        <v>0</v>
      </c>
    </row>
    <row r="91" spans="1:18" ht="81" x14ac:dyDescent="0.35">
      <c r="A91" s="49" t="s">
        <v>71</v>
      </c>
      <c r="B91" s="49" t="s">
        <v>97</v>
      </c>
      <c r="C91" s="49" t="s">
        <v>96</v>
      </c>
      <c r="D91" s="49" t="s">
        <v>5</v>
      </c>
      <c r="E91" s="49" t="s">
        <v>107</v>
      </c>
      <c r="F91" s="49" t="s">
        <v>103</v>
      </c>
      <c r="G91" s="52" t="s">
        <v>131</v>
      </c>
      <c r="H91" s="66" t="s">
        <v>6</v>
      </c>
      <c r="I91" s="91" t="s">
        <v>100</v>
      </c>
      <c r="J91" s="82" t="s">
        <v>138</v>
      </c>
      <c r="K91" s="83" t="s">
        <v>18</v>
      </c>
      <c r="L91" s="82" t="s">
        <v>20</v>
      </c>
      <c r="M91" s="84" t="s">
        <v>140</v>
      </c>
      <c r="N91" s="83" t="s">
        <v>19</v>
      </c>
      <c r="O91" s="84" t="s">
        <v>139</v>
      </c>
      <c r="P91" s="88"/>
      <c r="R91" s="78">
        <f t="shared" si="18"/>
        <v>0</v>
      </c>
    </row>
    <row r="92" spans="1:18" ht="27" customHeight="1" x14ac:dyDescent="0.35">
      <c r="A92" s="52">
        <f>Dépenses!A94</f>
        <v>0</v>
      </c>
      <c r="B92" s="52">
        <f>Dépenses!B94</f>
        <v>0</v>
      </c>
      <c r="C92" s="52">
        <f>Dépenses!C94</f>
        <v>0</v>
      </c>
      <c r="D92" s="52">
        <f>Dépenses!D94</f>
        <v>0</v>
      </c>
      <c r="E92" s="52">
        <f>Dépenses!E94</f>
        <v>0</v>
      </c>
      <c r="F92" s="52">
        <f>Dépenses!F94</f>
        <v>0</v>
      </c>
      <c r="G92" s="52">
        <f>Dépenses!G94</f>
        <v>0</v>
      </c>
      <c r="H92" s="52">
        <f>Dépenses!H94</f>
        <v>0</v>
      </c>
      <c r="I92" s="53">
        <f>Dépenses!I94</f>
        <v>0</v>
      </c>
      <c r="J92" s="99">
        <f t="shared" ref="J92:J101" si="23">$C92</f>
        <v>0</v>
      </c>
      <c r="K92" s="101">
        <f t="shared" ref="K92:K101" si="24">H92</f>
        <v>0</v>
      </c>
      <c r="L92" s="100"/>
      <c r="M92" s="100"/>
      <c r="N92" s="101">
        <f t="shared" ref="N92:N101" si="25">K92</f>
        <v>0</v>
      </c>
      <c r="O92" s="102"/>
      <c r="P92" s="88" t="str">
        <f t="shared" ref="P92:P101" si="26">IF(H92&lt;K92,"KO - Montant présenté supérieur au montant éligible, rapprochez vous du demandeur",IF(K92&lt;N92,"KO - Montant raisonnable supérieur à montant éligible - corrigez votre saisie",""))</f>
        <v/>
      </c>
      <c r="R92" s="78">
        <f t="shared" si="18"/>
        <v>0</v>
      </c>
    </row>
    <row r="93" spans="1:18" ht="27" customHeight="1" x14ac:dyDescent="0.35">
      <c r="A93" s="52">
        <f>Dépenses!A95</f>
        <v>0</v>
      </c>
      <c r="B93" s="52">
        <f>Dépenses!B95</f>
        <v>0</v>
      </c>
      <c r="C93" s="52">
        <f>Dépenses!C95</f>
        <v>0</v>
      </c>
      <c r="D93" s="52">
        <f>Dépenses!D95</f>
        <v>0</v>
      </c>
      <c r="E93" s="52">
        <f>Dépenses!E95</f>
        <v>0</v>
      </c>
      <c r="F93" s="52">
        <f>Dépenses!F95</f>
        <v>0</v>
      </c>
      <c r="G93" s="52">
        <f>Dépenses!G95</f>
        <v>0</v>
      </c>
      <c r="H93" s="52">
        <f>Dépenses!H95</f>
        <v>0</v>
      </c>
      <c r="I93" s="53">
        <f>Dépenses!I95</f>
        <v>0</v>
      </c>
      <c r="J93" s="99">
        <f t="shared" si="23"/>
        <v>0</v>
      </c>
      <c r="K93" s="101">
        <f t="shared" si="24"/>
        <v>0</v>
      </c>
      <c r="L93" s="100"/>
      <c r="M93" s="100"/>
      <c r="N93" s="101">
        <f t="shared" si="25"/>
        <v>0</v>
      </c>
      <c r="O93" s="102"/>
      <c r="P93" s="88" t="str">
        <f t="shared" si="26"/>
        <v/>
      </c>
      <c r="R93" s="78">
        <f t="shared" si="18"/>
        <v>0</v>
      </c>
    </row>
    <row r="94" spans="1:18" ht="27" customHeight="1" x14ac:dyDescent="0.35">
      <c r="A94" s="52">
        <f>Dépenses!A96</f>
        <v>0</v>
      </c>
      <c r="B94" s="52">
        <f>Dépenses!B96</f>
        <v>0</v>
      </c>
      <c r="C94" s="52">
        <f>Dépenses!C96</f>
        <v>0</v>
      </c>
      <c r="D94" s="52">
        <f>Dépenses!D96</f>
        <v>0</v>
      </c>
      <c r="E94" s="52">
        <f>Dépenses!E96</f>
        <v>0</v>
      </c>
      <c r="F94" s="52">
        <f>Dépenses!F96</f>
        <v>0</v>
      </c>
      <c r="G94" s="52">
        <f>Dépenses!G96</f>
        <v>0</v>
      </c>
      <c r="H94" s="52">
        <f>Dépenses!H96</f>
        <v>0</v>
      </c>
      <c r="I94" s="53">
        <f>Dépenses!I96</f>
        <v>0</v>
      </c>
      <c r="J94" s="99">
        <f t="shared" si="23"/>
        <v>0</v>
      </c>
      <c r="K94" s="101">
        <f t="shared" si="24"/>
        <v>0</v>
      </c>
      <c r="L94" s="100"/>
      <c r="M94" s="100"/>
      <c r="N94" s="101">
        <f t="shared" si="25"/>
        <v>0</v>
      </c>
      <c r="O94" s="102"/>
      <c r="P94" s="88" t="str">
        <f t="shared" si="26"/>
        <v/>
      </c>
      <c r="R94" s="78">
        <f t="shared" si="18"/>
        <v>0</v>
      </c>
    </row>
    <row r="95" spans="1:18" ht="27" customHeight="1" x14ac:dyDescent="0.35">
      <c r="A95" s="52">
        <f>Dépenses!A97</f>
        <v>0</v>
      </c>
      <c r="B95" s="52">
        <f>Dépenses!B97</f>
        <v>0</v>
      </c>
      <c r="C95" s="52">
        <f>Dépenses!C97</f>
        <v>0</v>
      </c>
      <c r="D95" s="52">
        <f>Dépenses!D97</f>
        <v>0</v>
      </c>
      <c r="E95" s="52">
        <f>Dépenses!E97</f>
        <v>0</v>
      </c>
      <c r="F95" s="52">
        <f>Dépenses!F97</f>
        <v>0</v>
      </c>
      <c r="G95" s="52">
        <f>Dépenses!G97</f>
        <v>0</v>
      </c>
      <c r="H95" s="52">
        <f>Dépenses!H97</f>
        <v>0</v>
      </c>
      <c r="I95" s="53">
        <f>Dépenses!I97</f>
        <v>0</v>
      </c>
      <c r="J95" s="99">
        <f t="shared" si="23"/>
        <v>0</v>
      </c>
      <c r="K95" s="101">
        <f t="shared" si="24"/>
        <v>0</v>
      </c>
      <c r="L95" s="100"/>
      <c r="M95" s="100"/>
      <c r="N95" s="101">
        <f t="shared" si="25"/>
        <v>0</v>
      </c>
      <c r="O95" s="102"/>
      <c r="P95" s="88" t="str">
        <f t="shared" si="26"/>
        <v/>
      </c>
      <c r="R95" s="78">
        <f t="shared" si="18"/>
        <v>0</v>
      </c>
    </row>
    <row r="96" spans="1:18" ht="27" customHeight="1" x14ac:dyDescent="0.35">
      <c r="A96" s="52">
        <f>Dépenses!A98</f>
        <v>0</v>
      </c>
      <c r="B96" s="52">
        <f>Dépenses!B98</f>
        <v>0</v>
      </c>
      <c r="C96" s="52">
        <f>Dépenses!C98</f>
        <v>0</v>
      </c>
      <c r="D96" s="52">
        <f>Dépenses!D98</f>
        <v>0</v>
      </c>
      <c r="E96" s="52">
        <f>Dépenses!E98</f>
        <v>0</v>
      </c>
      <c r="F96" s="52">
        <f>Dépenses!F98</f>
        <v>0</v>
      </c>
      <c r="G96" s="52">
        <f>Dépenses!G98</f>
        <v>0</v>
      </c>
      <c r="H96" s="52">
        <f>Dépenses!H98</f>
        <v>0</v>
      </c>
      <c r="I96" s="53">
        <f>Dépenses!I98</f>
        <v>0</v>
      </c>
      <c r="J96" s="99">
        <f t="shared" si="23"/>
        <v>0</v>
      </c>
      <c r="K96" s="101">
        <f t="shared" si="24"/>
        <v>0</v>
      </c>
      <c r="L96" s="100"/>
      <c r="M96" s="100"/>
      <c r="N96" s="101">
        <f t="shared" si="25"/>
        <v>0</v>
      </c>
      <c r="O96" s="102"/>
      <c r="P96" s="88" t="str">
        <f t="shared" si="26"/>
        <v/>
      </c>
      <c r="R96" s="78">
        <f t="shared" si="18"/>
        <v>0</v>
      </c>
    </row>
    <row r="97" spans="1:18" ht="27" customHeight="1" x14ac:dyDescent="0.35">
      <c r="A97" s="52">
        <f>Dépenses!A99</f>
        <v>0</v>
      </c>
      <c r="B97" s="52">
        <f>Dépenses!B99</f>
        <v>0</v>
      </c>
      <c r="C97" s="52">
        <f>Dépenses!C99</f>
        <v>0</v>
      </c>
      <c r="D97" s="52">
        <f>Dépenses!D99</f>
        <v>0</v>
      </c>
      <c r="E97" s="52">
        <f>Dépenses!E99</f>
        <v>0</v>
      </c>
      <c r="F97" s="52">
        <f>Dépenses!F99</f>
        <v>0</v>
      </c>
      <c r="G97" s="52">
        <f>Dépenses!G99</f>
        <v>0</v>
      </c>
      <c r="H97" s="52">
        <f>Dépenses!H99</f>
        <v>0</v>
      </c>
      <c r="I97" s="53">
        <f>Dépenses!I99</f>
        <v>0</v>
      </c>
      <c r="J97" s="99">
        <f t="shared" si="23"/>
        <v>0</v>
      </c>
      <c r="K97" s="101">
        <f t="shared" si="24"/>
        <v>0</v>
      </c>
      <c r="L97" s="100"/>
      <c r="M97" s="100"/>
      <c r="N97" s="101">
        <f t="shared" si="25"/>
        <v>0</v>
      </c>
      <c r="O97" s="102"/>
      <c r="P97" s="88" t="str">
        <f t="shared" si="26"/>
        <v/>
      </c>
      <c r="R97" s="78">
        <f t="shared" si="18"/>
        <v>0</v>
      </c>
    </row>
    <row r="98" spans="1:18" ht="27" customHeight="1" x14ac:dyDescent="0.35">
      <c r="A98" s="52">
        <f>Dépenses!A100</f>
        <v>0</v>
      </c>
      <c r="B98" s="52">
        <f>Dépenses!B100</f>
        <v>0</v>
      </c>
      <c r="C98" s="52">
        <f>Dépenses!C100</f>
        <v>0</v>
      </c>
      <c r="D98" s="52">
        <f>Dépenses!D100</f>
        <v>0</v>
      </c>
      <c r="E98" s="52">
        <f>Dépenses!E100</f>
        <v>0</v>
      </c>
      <c r="F98" s="52">
        <f>Dépenses!F100</f>
        <v>0</v>
      </c>
      <c r="G98" s="52">
        <f>Dépenses!G100</f>
        <v>0</v>
      </c>
      <c r="H98" s="52">
        <f>Dépenses!H100</f>
        <v>0</v>
      </c>
      <c r="I98" s="53">
        <f>Dépenses!I100</f>
        <v>0</v>
      </c>
      <c r="J98" s="99">
        <f t="shared" si="23"/>
        <v>0</v>
      </c>
      <c r="K98" s="101">
        <f t="shared" si="24"/>
        <v>0</v>
      </c>
      <c r="L98" s="100"/>
      <c r="M98" s="100"/>
      <c r="N98" s="101">
        <f t="shared" si="25"/>
        <v>0</v>
      </c>
      <c r="O98" s="102"/>
      <c r="P98" s="88" t="str">
        <f t="shared" si="26"/>
        <v/>
      </c>
      <c r="R98" s="78">
        <f t="shared" si="18"/>
        <v>0</v>
      </c>
    </row>
    <row r="99" spans="1:18" ht="27" customHeight="1" x14ac:dyDescent="0.35">
      <c r="A99" s="52">
        <f>Dépenses!A101</f>
        <v>0</v>
      </c>
      <c r="B99" s="52">
        <f>Dépenses!B101</f>
        <v>0</v>
      </c>
      <c r="C99" s="52">
        <f>Dépenses!C101</f>
        <v>0</v>
      </c>
      <c r="D99" s="52">
        <f>Dépenses!D101</f>
        <v>0</v>
      </c>
      <c r="E99" s="52">
        <f>Dépenses!E101</f>
        <v>0</v>
      </c>
      <c r="F99" s="52">
        <f>Dépenses!F101</f>
        <v>0</v>
      </c>
      <c r="G99" s="52">
        <f>Dépenses!G101</f>
        <v>0</v>
      </c>
      <c r="H99" s="52">
        <f>Dépenses!H101</f>
        <v>0</v>
      </c>
      <c r="I99" s="53">
        <f>Dépenses!I101</f>
        <v>0</v>
      </c>
      <c r="J99" s="99">
        <f t="shared" si="23"/>
        <v>0</v>
      </c>
      <c r="K99" s="101">
        <f t="shared" si="24"/>
        <v>0</v>
      </c>
      <c r="L99" s="100"/>
      <c r="M99" s="100"/>
      <c r="N99" s="101">
        <f t="shared" si="25"/>
        <v>0</v>
      </c>
      <c r="O99" s="102"/>
      <c r="P99" s="88" t="str">
        <f t="shared" si="26"/>
        <v/>
      </c>
      <c r="R99" s="78">
        <f t="shared" si="18"/>
        <v>0</v>
      </c>
    </row>
    <row r="100" spans="1:18" ht="27" customHeight="1" x14ac:dyDescent="0.35">
      <c r="A100" s="52">
        <f>Dépenses!A102</f>
        <v>0</v>
      </c>
      <c r="B100" s="52">
        <f>Dépenses!B102</f>
        <v>0</v>
      </c>
      <c r="C100" s="52">
        <f>Dépenses!C102</f>
        <v>0</v>
      </c>
      <c r="D100" s="52">
        <f>Dépenses!D102</f>
        <v>0</v>
      </c>
      <c r="E100" s="52">
        <f>Dépenses!E102</f>
        <v>0</v>
      </c>
      <c r="F100" s="52">
        <f>Dépenses!F102</f>
        <v>0</v>
      </c>
      <c r="G100" s="52">
        <f>Dépenses!G102</f>
        <v>0</v>
      </c>
      <c r="H100" s="52">
        <f>Dépenses!H102</f>
        <v>0</v>
      </c>
      <c r="I100" s="53">
        <f>Dépenses!I102</f>
        <v>0</v>
      </c>
      <c r="J100" s="99">
        <f t="shared" si="23"/>
        <v>0</v>
      </c>
      <c r="K100" s="101">
        <f t="shared" si="24"/>
        <v>0</v>
      </c>
      <c r="L100" s="100"/>
      <c r="M100" s="100"/>
      <c r="N100" s="101">
        <f t="shared" si="25"/>
        <v>0</v>
      </c>
      <c r="O100" s="102"/>
      <c r="P100" s="88" t="str">
        <f t="shared" si="26"/>
        <v/>
      </c>
      <c r="R100" s="78">
        <f t="shared" si="18"/>
        <v>0</v>
      </c>
    </row>
    <row r="101" spans="1:18" ht="27" customHeight="1" x14ac:dyDescent="0.35">
      <c r="A101" s="52">
        <f>Dépenses!A103</f>
        <v>0</v>
      </c>
      <c r="B101" s="52">
        <f>Dépenses!B103</f>
        <v>0</v>
      </c>
      <c r="C101" s="52">
        <f>Dépenses!C103</f>
        <v>0</v>
      </c>
      <c r="D101" s="52">
        <f>Dépenses!D103</f>
        <v>0</v>
      </c>
      <c r="E101" s="52">
        <f>Dépenses!E103</f>
        <v>0</v>
      </c>
      <c r="F101" s="52">
        <f>Dépenses!F103</f>
        <v>0</v>
      </c>
      <c r="G101" s="52">
        <f>Dépenses!G103</f>
        <v>0</v>
      </c>
      <c r="H101" s="52">
        <f>Dépenses!H103</f>
        <v>0</v>
      </c>
      <c r="I101" s="53">
        <f>Dépenses!I103</f>
        <v>0</v>
      </c>
      <c r="J101" s="99">
        <f t="shared" si="23"/>
        <v>0</v>
      </c>
      <c r="K101" s="101">
        <f t="shared" si="24"/>
        <v>0</v>
      </c>
      <c r="L101" s="100"/>
      <c r="M101" s="100"/>
      <c r="N101" s="101">
        <f t="shared" si="25"/>
        <v>0</v>
      </c>
      <c r="O101" s="102"/>
      <c r="P101" s="88" t="str">
        <f t="shared" si="26"/>
        <v/>
      </c>
      <c r="Q101" s="80">
        <f>SUM(N92:N101)</f>
        <v>0</v>
      </c>
    </row>
    <row r="102" spans="1:18" ht="81" x14ac:dyDescent="0.35">
      <c r="A102" s="49" t="s">
        <v>72</v>
      </c>
      <c r="B102" s="49" t="s">
        <v>97</v>
      </c>
      <c r="C102" s="49" t="s">
        <v>96</v>
      </c>
      <c r="D102" s="49" t="s">
        <v>5</v>
      </c>
      <c r="E102" s="49" t="s">
        <v>107</v>
      </c>
      <c r="F102" s="49" t="s">
        <v>103</v>
      </c>
      <c r="G102" s="52" t="s">
        <v>131</v>
      </c>
      <c r="H102" s="66" t="s">
        <v>6</v>
      </c>
      <c r="I102" s="91" t="s">
        <v>100</v>
      </c>
      <c r="J102" s="82" t="s">
        <v>138</v>
      </c>
      <c r="K102" s="83" t="s">
        <v>18</v>
      </c>
      <c r="L102" s="82" t="s">
        <v>20</v>
      </c>
      <c r="M102" s="84" t="s">
        <v>140</v>
      </c>
      <c r="N102" s="83" t="s">
        <v>19</v>
      </c>
      <c r="O102" s="84" t="s">
        <v>139</v>
      </c>
      <c r="P102" s="88"/>
      <c r="R102" s="78">
        <f t="shared" si="18"/>
        <v>0</v>
      </c>
    </row>
    <row r="103" spans="1:18" ht="27" customHeight="1" x14ac:dyDescent="0.35">
      <c r="A103" s="52">
        <f>Dépenses!A105</f>
        <v>0</v>
      </c>
      <c r="B103" s="52">
        <f>Dépenses!B105</f>
        <v>0</v>
      </c>
      <c r="C103" s="52">
        <f>Dépenses!C105</f>
        <v>0</v>
      </c>
      <c r="D103" s="52">
        <f>Dépenses!D105</f>
        <v>0</v>
      </c>
      <c r="E103" s="52">
        <f>Dépenses!E105</f>
        <v>0</v>
      </c>
      <c r="F103" s="52">
        <f>Dépenses!F105</f>
        <v>0</v>
      </c>
      <c r="G103" s="52">
        <f>Dépenses!G105</f>
        <v>0</v>
      </c>
      <c r="H103" s="52">
        <f>Dépenses!H105</f>
        <v>0</v>
      </c>
      <c r="I103" s="53">
        <f>Dépenses!I105</f>
        <v>0</v>
      </c>
      <c r="J103" s="99">
        <f t="shared" ref="J103:J112" si="27">$C103</f>
        <v>0</v>
      </c>
      <c r="K103" s="101">
        <f t="shared" ref="K103:K112" si="28">H103</f>
        <v>0</v>
      </c>
      <c r="L103" s="100"/>
      <c r="M103" s="100"/>
      <c r="N103" s="101">
        <f t="shared" ref="N103:N112" si="29">K103</f>
        <v>0</v>
      </c>
      <c r="O103" s="102"/>
      <c r="P103" s="88" t="str">
        <f t="shared" ref="P103:P112" si="30">IF(H103&lt;K103,"KO - Montant présenté supérieur au montant éligible, rapprochez vous du demandeur",IF(K103&lt;N103,"KO - Montant raisonnable supérieur à montant éligible - corrigez votre saisie",""))</f>
        <v/>
      </c>
      <c r="R103" s="78">
        <f t="shared" si="18"/>
        <v>0</v>
      </c>
    </row>
    <row r="104" spans="1:18" ht="27" customHeight="1" x14ac:dyDescent="0.35">
      <c r="A104" s="52">
        <f>Dépenses!A106</f>
        <v>0</v>
      </c>
      <c r="B104" s="52">
        <f>Dépenses!B106</f>
        <v>0</v>
      </c>
      <c r="C104" s="52">
        <f>Dépenses!C106</f>
        <v>0</v>
      </c>
      <c r="D104" s="52">
        <f>Dépenses!D106</f>
        <v>0</v>
      </c>
      <c r="E104" s="52">
        <f>Dépenses!E106</f>
        <v>0</v>
      </c>
      <c r="F104" s="52">
        <f>Dépenses!F106</f>
        <v>0</v>
      </c>
      <c r="G104" s="52">
        <f>Dépenses!G106</f>
        <v>0</v>
      </c>
      <c r="H104" s="52">
        <f>Dépenses!H106</f>
        <v>0</v>
      </c>
      <c r="I104" s="53">
        <f>Dépenses!I106</f>
        <v>0</v>
      </c>
      <c r="J104" s="99">
        <f t="shared" si="27"/>
        <v>0</v>
      </c>
      <c r="K104" s="101">
        <f t="shared" si="28"/>
        <v>0</v>
      </c>
      <c r="L104" s="100"/>
      <c r="M104" s="100"/>
      <c r="N104" s="101">
        <f t="shared" si="29"/>
        <v>0</v>
      </c>
      <c r="O104" s="102"/>
      <c r="P104" s="88" t="str">
        <f t="shared" si="30"/>
        <v/>
      </c>
      <c r="R104" s="78">
        <f t="shared" si="18"/>
        <v>0</v>
      </c>
    </row>
    <row r="105" spans="1:18" ht="27" customHeight="1" x14ac:dyDescent="0.35">
      <c r="A105" s="52">
        <f>Dépenses!A107</f>
        <v>0</v>
      </c>
      <c r="B105" s="52">
        <f>Dépenses!B107</f>
        <v>0</v>
      </c>
      <c r="C105" s="52">
        <f>Dépenses!C107</f>
        <v>0</v>
      </c>
      <c r="D105" s="52">
        <f>Dépenses!D107</f>
        <v>0</v>
      </c>
      <c r="E105" s="52">
        <f>Dépenses!E107</f>
        <v>0</v>
      </c>
      <c r="F105" s="52">
        <f>Dépenses!F107</f>
        <v>0</v>
      </c>
      <c r="G105" s="52">
        <f>Dépenses!G107</f>
        <v>0</v>
      </c>
      <c r="H105" s="52">
        <f>Dépenses!H107</f>
        <v>0</v>
      </c>
      <c r="I105" s="53">
        <f>Dépenses!I107</f>
        <v>0</v>
      </c>
      <c r="J105" s="99">
        <f t="shared" si="27"/>
        <v>0</v>
      </c>
      <c r="K105" s="101">
        <f t="shared" si="28"/>
        <v>0</v>
      </c>
      <c r="L105" s="100"/>
      <c r="M105" s="100"/>
      <c r="N105" s="101">
        <f t="shared" si="29"/>
        <v>0</v>
      </c>
      <c r="O105" s="102"/>
      <c r="P105" s="88" t="str">
        <f t="shared" si="30"/>
        <v/>
      </c>
      <c r="R105" s="78">
        <f t="shared" si="18"/>
        <v>0</v>
      </c>
    </row>
    <row r="106" spans="1:18" ht="27" customHeight="1" x14ac:dyDescent="0.35">
      <c r="A106" s="52">
        <f>Dépenses!A108</f>
        <v>0</v>
      </c>
      <c r="B106" s="52">
        <f>Dépenses!B108</f>
        <v>0</v>
      </c>
      <c r="C106" s="52">
        <f>Dépenses!C108</f>
        <v>0</v>
      </c>
      <c r="D106" s="52">
        <f>Dépenses!D108</f>
        <v>0</v>
      </c>
      <c r="E106" s="52">
        <f>Dépenses!E108</f>
        <v>0</v>
      </c>
      <c r="F106" s="52">
        <f>Dépenses!F108</f>
        <v>0</v>
      </c>
      <c r="G106" s="52">
        <f>Dépenses!G108</f>
        <v>0</v>
      </c>
      <c r="H106" s="52">
        <f>Dépenses!H108</f>
        <v>0</v>
      </c>
      <c r="I106" s="53">
        <f>Dépenses!I108</f>
        <v>0</v>
      </c>
      <c r="J106" s="99">
        <f t="shared" si="27"/>
        <v>0</v>
      </c>
      <c r="K106" s="101">
        <f t="shared" si="28"/>
        <v>0</v>
      </c>
      <c r="L106" s="100"/>
      <c r="M106" s="100"/>
      <c r="N106" s="101">
        <f t="shared" si="29"/>
        <v>0</v>
      </c>
      <c r="O106" s="102"/>
      <c r="P106" s="88" t="str">
        <f t="shared" si="30"/>
        <v/>
      </c>
      <c r="R106" s="78">
        <f t="shared" si="18"/>
        <v>0</v>
      </c>
    </row>
    <row r="107" spans="1:18" ht="27" customHeight="1" x14ac:dyDescent="0.35">
      <c r="A107" s="52">
        <f>Dépenses!A109</f>
        <v>0</v>
      </c>
      <c r="B107" s="52">
        <f>Dépenses!B109</f>
        <v>0</v>
      </c>
      <c r="C107" s="52">
        <f>Dépenses!C109</f>
        <v>0</v>
      </c>
      <c r="D107" s="52">
        <f>Dépenses!D109</f>
        <v>0</v>
      </c>
      <c r="E107" s="52">
        <f>Dépenses!E109</f>
        <v>0</v>
      </c>
      <c r="F107" s="52">
        <f>Dépenses!F109</f>
        <v>0</v>
      </c>
      <c r="G107" s="52">
        <f>Dépenses!G109</f>
        <v>0</v>
      </c>
      <c r="H107" s="52">
        <f>Dépenses!H109</f>
        <v>0</v>
      </c>
      <c r="I107" s="53">
        <f>Dépenses!I109</f>
        <v>0</v>
      </c>
      <c r="J107" s="99">
        <f t="shared" si="27"/>
        <v>0</v>
      </c>
      <c r="K107" s="101">
        <f t="shared" si="28"/>
        <v>0</v>
      </c>
      <c r="L107" s="100"/>
      <c r="M107" s="100"/>
      <c r="N107" s="101">
        <f t="shared" si="29"/>
        <v>0</v>
      </c>
      <c r="O107" s="102"/>
      <c r="P107" s="88" t="str">
        <f t="shared" si="30"/>
        <v/>
      </c>
      <c r="R107" s="78">
        <f t="shared" si="18"/>
        <v>0</v>
      </c>
    </row>
    <row r="108" spans="1:18" ht="27" customHeight="1" x14ac:dyDescent="0.35">
      <c r="A108" s="52">
        <f>Dépenses!A110</f>
        <v>0</v>
      </c>
      <c r="B108" s="52">
        <f>Dépenses!B110</f>
        <v>0</v>
      </c>
      <c r="C108" s="52">
        <f>Dépenses!C110</f>
        <v>0</v>
      </c>
      <c r="D108" s="52">
        <f>Dépenses!D110</f>
        <v>0</v>
      </c>
      <c r="E108" s="52">
        <f>Dépenses!E110</f>
        <v>0</v>
      </c>
      <c r="F108" s="52">
        <f>Dépenses!F110</f>
        <v>0</v>
      </c>
      <c r="G108" s="52">
        <f>Dépenses!G110</f>
        <v>0</v>
      </c>
      <c r="H108" s="52">
        <f>Dépenses!H110</f>
        <v>0</v>
      </c>
      <c r="I108" s="53">
        <f>Dépenses!I110</f>
        <v>0</v>
      </c>
      <c r="J108" s="99">
        <f t="shared" si="27"/>
        <v>0</v>
      </c>
      <c r="K108" s="101">
        <f t="shared" si="28"/>
        <v>0</v>
      </c>
      <c r="L108" s="100"/>
      <c r="M108" s="100"/>
      <c r="N108" s="101">
        <f t="shared" si="29"/>
        <v>0</v>
      </c>
      <c r="O108" s="102"/>
      <c r="P108" s="88" t="str">
        <f t="shared" si="30"/>
        <v/>
      </c>
      <c r="R108" s="78">
        <f t="shared" si="18"/>
        <v>0</v>
      </c>
    </row>
    <row r="109" spans="1:18" ht="27" customHeight="1" x14ac:dyDescent="0.35">
      <c r="A109" s="52">
        <f>Dépenses!A111</f>
        <v>0</v>
      </c>
      <c r="B109" s="52">
        <f>Dépenses!B111</f>
        <v>0</v>
      </c>
      <c r="C109" s="52">
        <f>Dépenses!C111</f>
        <v>0</v>
      </c>
      <c r="D109" s="52">
        <f>Dépenses!D111</f>
        <v>0</v>
      </c>
      <c r="E109" s="52">
        <f>Dépenses!E111</f>
        <v>0</v>
      </c>
      <c r="F109" s="52">
        <f>Dépenses!F111</f>
        <v>0</v>
      </c>
      <c r="G109" s="52">
        <f>Dépenses!G111</f>
        <v>0</v>
      </c>
      <c r="H109" s="52">
        <f>Dépenses!H111</f>
        <v>0</v>
      </c>
      <c r="I109" s="53">
        <f>Dépenses!I111</f>
        <v>0</v>
      </c>
      <c r="J109" s="99">
        <f t="shared" si="27"/>
        <v>0</v>
      </c>
      <c r="K109" s="101">
        <f t="shared" si="28"/>
        <v>0</v>
      </c>
      <c r="L109" s="100"/>
      <c r="M109" s="100"/>
      <c r="N109" s="101">
        <f t="shared" si="29"/>
        <v>0</v>
      </c>
      <c r="O109" s="102"/>
      <c r="P109" s="88" t="str">
        <f t="shared" si="30"/>
        <v/>
      </c>
      <c r="R109" s="78">
        <f t="shared" si="18"/>
        <v>0</v>
      </c>
    </row>
    <row r="110" spans="1:18" ht="27" customHeight="1" x14ac:dyDescent="0.35">
      <c r="A110" s="52">
        <f>Dépenses!A112</f>
        <v>0</v>
      </c>
      <c r="B110" s="52">
        <f>Dépenses!B112</f>
        <v>0</v>
      </c>
      <c r="C110" s="52">
        <f>Dépenses!C112</f>
        <v>0</v>
      </c>
      <c r="D110" s="52">
        <f>Dépenses!D112</f>
        <v>0</v>
      </c>
      <c r="E110" s="52">
        <f>Dépenses!E112</f>
        <v>0</v>
      </c>
      <c r="F110" s="52">
        <f>Dépenses!F112</f>
        <v>0</v>
      </c>
      <c r="G110" s="52">
        <f>Dépenses!G112</f>
        <v>0</v>
      </c>
      <c r="H110" s="52">
        <f>Dépenses!H112</f>
        <v>0</v>
      </c>
      <c r="I110" s="53">
        <f>Dépenses!I112</f>
        <v>0</v>
      </c>
      <c r="J110" s="99">
        <f t="shared" si="27"/>
        <v>0</v>
      </c>
      <c r="K110" s="101">
        <f t="shared" si="28"/>
        <v>0</v>
      </c>
      <c r="L110" s="100"/>
      <c r="M110" s="100"/>
      <c r="N110" s="101">
        <f t="shared" si="29"/>
        <v>0</v>
      </c>
      <c r="O110" s="102"/>
      <c r="P110" s="88" t="str">
        <f t="shared" si="30"/>
        <v/>
      </c>
      <c r="R110" s="78">
        <f t="shared" si="18"/>
        <v>0</v>
      </c>
    </row>
    <row r="111" spans="1:18" ht="27" customHeight="1" x14ac:dyDescent="0.35">
      <c r="A111" s="52">
        <f>Dépenses!A113</f>
        <v>0</v>
      </c>
      <c r="B111" s="52">
        <f>Dépenses!B113</f>
        <v>0</v>
      </c>
      <c r="C111" s="52">
        <f>Dépenses!C113</f>
        <v>0</v>
      </c>
      <c r="D111" s="52">
        <f>Dépenses!D113</f>
        <v>0</v>
      </c>
      <c r="E111" s="52">
        <f>Dépenses!E113</f>
        <v>0</v>
      </c>
      <c r="F111" s="52">
        <f>Dépenses!F113</f>
        <v>0</v>
      </c>
      <c r="G111" s="52">
        <f>Dépenses!G113</f>
        <v>0</v>
      </c>
      <c r="H111" s="52">
        <f>Dépenses!H113</f>
        <v>0</v>
      </c>
      <c r="I111" s="53">
        <f>Dépenses!I113</f>
        <v>0</v>
      </c>
      <c r="J111" s="99">
        <f t="shared" si="27"/>
        <v>0</v>
      </c>
      <c r="K111" s="101">
        <f t="shared" si="28"/>
        <v>0</v>
      </c>
      <c r="L111" s="100"/>
      <c r="M111" s="100"/>
      <c r="N111" s="101">
        <f t="shared" si="29"/>
        <v>0</v>
      </c>
      <c r="O111" s="102"/>
      <c r="P111" s="88" t="str">
        <f t="shared" si="30"/>
        <v/>
      </c>
      <c r="R111" s="78">
        <f t="shared" si="18"/>
        <v>0</v>
      </c>
    </row>
    <row r="112" spans="1:18" ht="27" customHeight="1" x14ac:dyDescent="0.35">
      <c r="A112" s="52">
        <f>Dépenses!A114</f>
        <v>0</v>
      </c>
      <c r="B112" s="52">
        <f>Dépenses!B114</f>
        <v>0</v>
      </c>
      <c r="C112" s="52">
        <f>Dépenses!C114</f>
        <v>0</v>
      </c>
      <c r="D112" s="52">
        <f>Dépenses!D114</f>
        <v>0</v>
      </c>
      <c r="E112" s="52">
        <f>Dépenses!E114</f>
        <v>0</v>
      </c>
      <c r="F112" s="52">
        <f>Dépenses!F114</f>
        <v>0</v>
      </c>
      <c r="G112" s="52">
        <f>Dépenses!G114</f>
        <v>0</v>
      </c>
      <c r="H112" s="52">
        <f>Dépenses!H114</f>
        <v>0</v>
      </c>
      <c r="I112" s="53">
        <f>Dépenses!I114</f>
        <v>0</v>
      </c>
      <c r="J112" s="99">
        <f t="shared" si="27"/>
        <v>0</v>
      </c>
      <c r="K112" s="101">
        <f t="shared" si="28"/>
        <v>0</v>
      </c>
      <c r="L112" s="100"/>
      <c r="M112" s="100"/>
      <c r="N112" s="101">
        <f t="shared" si="29"/>
        <v>0</v>
      </c>
      <c r="O112" s="102"/>
      <c r="P112" s="88" t="str">
        <f t="shared" si="30"/>
        <v/>
      </c>
      <c r="Q112" s="80">
        <f>SUM(N103:N112)</f>
        <v>0</v>
      </c>
    </row>
    <row r="113" spans="1:18" ht="81" x14ac:dyDescent="0.35">
      <c r="A113" s="49" t="s">
        <v>73</v>
      </c>
      <c r="B113" s="49" t="s">
        <v>97</v>
      </c>
      <c r="C113" s="49" t="s">
        <v>96</v>
      </c>
      <c r="D113" s="49" t="s">
        <v>5</v>
      </c>
      <c r="E113" s="49" t="s">
        <v>107</v>
      </c>
      <c r="F113" s="49" t="s">
        <v>103</v>
      </c>
      <c r="G113" s="52" t="s">
        <v>131</v>
      </c>
      <c r="H113" s="66" t="s">
        <v>6</v>
      </c>
      <c r="I113" s="91" t="s">
        <v>100</v>
      </c>
      <c r="J113" s="82" t="s">
        <v>138</v>
      </c>
      <c r="K113" s="83" t="s">
        <v>18</v>
      </c>
      <c r="L113" s="82" t="s">
        <v>20</v>
      </c>
      <c r="M113" s="84" t="s">
        <v>140</v>
      </c>
      <c r="N113" s="83" t="s">
        <v>19</v>
      </c>
      <c r="O113" s="84" t="s">
        <v>139</v>
      </c>
      <c r="P113" s="88"/>
      <c r="R113" s="78">
        <f t="shared" si="18"/>
        <v>0</v>
      </c>
    </row>
    <row r="114" spans="1:18" ht="27" customHeight="1" x14ac:dyDescent="0.35">
      <c r="A114" s="52">
        <f>Dépenses!A116</f>
        <v>0</v>
      </c>
      <c r="B114" s="52">
        <f>Dépenses!B116</f>
        <v>0</v>
      </c>
      <c r="C114" s="52">
        <f>Dépenses!C116</f>
        <v>0</v>
      </c>
      <c r="D114" s="52">
        <f>Dépenses!D116</f>
        <v>0</v>
      </c>
      <c r="E114" s="52">
        <f>Dépenses!E116</f>
        <v>0</v>
      </c>
      <c r="F114" s="52">
        <f>Dépenses!F116</f>
        <v>0</v>
      </c>
      <c r="G114" s="52">
        <f>Dépenses!G116</f>
        <v>0</v>
      </c>
      <c r="H114" s="52">
        <f>Dépenses!H116</f>
        <v>0</v>
      </c>
      <c r="I114" s="53">
        <f>Dépenses!I116</f>
        <v>0</v>
      </c>
      <c r="J114" s="99">
        <f t="shared" ref="J114:J123" si="31">$C114</f>
        <v>0</v>
      </c>
      <c r="K114" s="101">
        <f t="shared" ref="K114:K123" si="32">H114</f>
        <v>0</v>
      </c>
      <c r="L114" s="100"/>
      <c r="M114" s="100"/>
      <c r="N114" s="101">
        <f t="shared" ref="N114:N123" si="33">K114</f>
        <v>0</v>
      </c>
      <c r="O114" s="100"/>
      <c r="P114" s="88" t="str">
        <f t="shared" ref="P114:P123" si="34">IF(H114&lt;K114,"KO - Montant présenté supérieur au montant éligible, rapprochez vous du demandeur",IF(K114&lt;N114,"KO - Montant raisonnable supérieur à montant éligible - corrigez votre saisie",""))</f>
        <v/>
      </c>
      <c r="R114" s="78">
        <f t="shared" si="18"/>
        <v>0</v>
      </c>
    </row>
    <row r="115" spans="1:18" ht="27" customHeight="1" x14ac:dyDescent="0.35">
      <c r="A115" s="52">
        <f>Dépenses!A117</f>
        <v>0</v>
      </c>
      <c r="B115" s="52">
        <f>Dépenses!B117</f>
        <v>0</v>
      </c>
      <c r="C115" s="52">
        <f>Dépenses!C117</f>
        <v>0</v>
      </c>
      <c r="D115" s="52">
        <f>Dépenses!D117</f>
        <v>0</v>
      </c>
      <c r="E115" s="52">
        <f>Dépenses!E117</f>
        <v>0</v>
      </c>
      <c r="F115" s="52">
        <f>Dépenses!F117</f>
        <v>0</v>
      </c>
      <c r="G115" s="52">
        <f>Dépenses!G117</f>
        <v>0</v>
      </c>
      <c r="H115" s="52">
        <f>Dépenses!H117</f>
        <v>0</v>
      </c>
      <c r="I115" s="53">
        <f>Dépenses!I117</f>
        <v>0</v>
      </c>
      <c r="J115" s="99">
        <f t="shared" si="31"/>
        <v>0</v>
      </c>
      <c r="K115" s="101">
        <f t="shared" si="32"/>
        <v>0</v>
      </c>
      <c r="L115" s="100"/>
      <c r="M115" s="100"/>
      <c r="N115" s="101">
        <f t="shared" si="33"/>
        <v>0</v>
      </c>
      <c r="O115" s="100"/>
      <c r="P115" s="88" t="str">
        <f t="shared" si="34"/>
        <v/>
      </c>
      <c r="R115" s="78">
        <f t="shared" si="18"/>
        <v>0</v>
      </c>
    </row>
    <row r="116" spans="1:18" ht="27" customHeight="1" x14ac:dyDescent="0.35">
      <c r="A116" s="52">
        <f>Dépenses!A118</f>
        <v>0</v>
      </c>
      <c r="B116" s="52">
        <f>Dépenses!B118</f>
        <v>0</v>
      </c>
      <c r="C116" s="52">
        <f>Dépenses!C118</f>
        <v>0</v>
      </c>
      <c r="D116" s="52">
        <f>Dépenses!D118</f>
        <v>0</v>
      </c>
      <c r="E116" s="52">
        <f>Dépenses!E118</f>
        <v>0</v>
      </c>
      <c r="F116" s="52">
        <f>Dépenses!F118</f>
        <v>0</v>
      </c>
      <c r="G116" s="52">
        <f>Dépenses!G118</f>
        <v>0</v>
      </c>
      <c r="H116" s="52">
        <f>Dépenses!H118</f>
        <v>0</v>
      </c>
      <c r="I116" s="53">
        <f>Dépenses!I118</f>
        <v>0</v>
      </c>
      <c r="J116" s="99">
        <f t="shared" si="31"/>
        <v>0</v>
      </c>
      <c r="K116" s="101">
        <f t="shared" si="32"/>
        <v>0</v>
      </c>
      <c r="L116" s="100"/>
      <c r="M116" s="100"/>
      <c r="N116" s="101">
        <f t="shared" si="33"/>
        <v>0</v>
      </c>
      <c r="O116" s="100"/>
      <c r="P116" s="88" t="str">
        <f t="shared" si="34"/>
        <v/>
      </c>
      <c r="R116" s="78">
        <f t="shared" si="18"/>
        <v>0</v>
      </c>
    </row>
    <row r="117" spans="1:18" ht="27" customHeight="1" x14ac:dyDescent="0.35">
      <c r="A117" s="52">
        <f>Dépenses!A119</f>
        <v>0</v>
      </c>
      <c r="B117" s="52">
        <f>Dépenses!B119</f>
        <v>0</v>
      </c>
      <c r="C117" s="52">
        <f>Dépenses!C119</f>
        <v>0</v>
      </c>
      <c r="D117" s="52">
        <f>Dépenses!D119</f>
        <v>0</v>
      </c>
      <c r="E117" s="52">
        <f>Dépenses!E119</f>
        <v>0</v>
      </c>
      <c r="F117" s="52">
        <f>Dépenses!F119</f>
        <v>0</v>
      </c>
      <c r="G117" s="52">
        <f>Dépenses!G119</f>
        <v>0</v>
      </c>
      <c r="H117" s="52">
        <f>Dépenses!H119</f>
        <v>0</v>
      </c>
      <c r="I117" s="53">
        <f>Dépenses!I119</f>
        <v>0</v>
      </c>
      <c r="J117" s="99">
        <f t="shared" si="31"/>
        <v>0</v>
      </c>
      <c r="K117" s="101">
        <f t="shared" si="32"/>
        <v>0</v>
      </c>
      <c r="L117" s="100"/>
      <c r="M117" s="100"/>
      <c r="N117" s="101">
        <f t="shared" si="33"/>
        <v>0</v>
      </c>
      <c r="O117" s="100"/>
      <c r="P117" s="88" t="str">
        <f t="shared" si="34"/>
        <v/>
      </c>
      <c r="R117" s="78">
        <f t="shared" si="18"/>
        <v>0</v>
      </c>
    </row>
    <row r="118" spans="1:18" ht="27" customHeight="1" x14ac:dyDescent="0.35">
      <c r="A118" s="52">
        <f>Dépenses!A120</f>
        <v>0</v>
      </c>
      <c r="B118" s="52">
        <f>Dépenses!B120</f>
        <v>0</v>
      </c>
      <c r="C118" s="52">
        <f>Dépenses!C120</f>
        <v>0</v>
      </c>
      <c r="D118" s="52">
        <f>Dépenses!D120</f>
        <v>0</v>
      </c>
      <c r="E118" s="52">
        <f>Dépenses!E120</f>
        <v>0</v>
      </c>
      <c r="F118" s="52">
        <f>Dépenses!F120</f>
        <v>0</v>
      </c>
      <c r="G118" s="52">
        <f>Dépenses!G120</f>
        <v>0</v>
      </c>
      <c r="H118" s="52">
        <f>Dépenses!H120</f>
        <v>0</v>
      </c>
      <c r="I118" s="53">
        <f>Dépenses!I120</f>
        <v>0</v>
      </c>
      <c r="J118" s="99">
        <f t="shared" si="31"/>
        <v>0</v>
      </c>
      <c r="K118" s="101">
        <f t="shared" si="32"/>
        <v>0</v>
      </c>
      <c r="L118" s="100"/>
      <c r="M118" s="100"/>
      <c r="N118" s="101">
        <f t="shared" si="33"/>
        <v>0</v>
      </c>
      <c r="O118" s="100"/>
      <c r="P118" s="88" t="str">
        <f t="shared" si="34"/>
        <v/>
      </c>
      <c r="R118" s="78">
        <f t="shared" si="18"/>
        <v>0</v>
      </c>
    </row>
    <row r="119" spans="1:18" ht="27" customHeight="1" x14ac:dyDescent="0.35">
      <c r="A119" s="52">
        <f>Dépenses!A121</f>
        <v>0</v>
      </c>
      <c r="B119" s="52">
        <f>Dépenses!B121</f>
        <v>0</v>
      </c>
      <c r="C119" s="52">
        <f>Dépenses!C121</f>
        <v>0</v>
      </c>
      <c r="D119" s="52">
        <f>Dépenses!D121</f>
        <v>0</v>
      </c>
      <c r="E119" s="52">
        <f>Dépenses!E121</f>
        <v>0</v>
      </c>
      <c r="F119" s="52">
        <f>Dépenses!F121</f>
        <v>0</v>
      </c>
      <c r="G119" s="52">
        <f>Dépenses!G121</f>
        <v>0</v>
      </c>
      <c r="H119" s="52">
        <f>Dépenses!H121</f>
        <v>0</v>
      </c>
      <c r="I119" s="53">
        <f>Dépenses!I121</f>
        <v>0</v>
      </c>
      <c r="J119" s="99">
        <f t="shared" si="31"/>
        <v>0</v>
      </c>
      <c r="K119" s="101">
        <f t="shared" si="32"/>
        <v>0</v>
      </c>
      <c r="L119" s="100"/>
      <c r="M119" s="100"/>
      <c r="N119" s="101">
        <f t="shared" si="33"/>
        <v>0</v>
      </c>
      <c r="O119" s="100"/>
      <c r="P119" s="88" t="str">
        <f t="shared" si="34"/>
        <v/>
      </c>
      <c r="R119" s="78">
        <f t="shared" si="18"/>
        <v>0</v>
      </c>
    </row>
    <row r="120" spans="1:18" ht="27" customHeight="1" x14ac:dyDescent="0.35">
      <c r="A120" s="52">
        <f>Dépenses!A122</f>
        <v>0</v>
      </c>
      <c r="B120" s="52">
        <f>Dépenses!B122</f>
        <v>0</v>
      </c>
      <c r="C120" s="52">
        <f>Dépenses!C122</f>
        <v>0</v>
      </c>
      <c r="D120" s="52">
        <f>Dépenses!D122</f>
        <v>0</v>
      </c>
      <c r="E120" s="52">
        <f>Dépenses!E122</f>
        <v>0</v>
      </c>
      <c r="F120" s="52">
        <f>Dépenses!F122</f>
        <v>0</v>
      </c>
      <c r="G120" s="52">
        <f>Dépenses!G122</f>
        <v>0</v>
      </c>
      <c r="H120" s="52">
        <f>Dépenses!H122</f>
        <v>0</v>
      </c>
      <c r="I120" s="53">
        <f>Dépenses!I122</f>
        <v>0</v>
      </c>
      <c r="J120" s="99">
        <f t="shared" si="31"/>
        <v>0</v>
      </c>
      <c r="K120" s="101">
        <f t="shared" si="32"/>
        <v>0</v>
      </c>
      <c r="L120" s="100"/>
      <c r="M120" s="100"/>
      <c r="N120" s="101">
        <f t="shared" si="33"/>
        <v>0</v>
      </c>
      <c r="O120" s="100"/>
      <c r="P120" s="88" t="str">
        <f t="shared" si="34"/>
        <v/>
      </c>
      <c r="R120" s="78">
        <f t="shared" si="18"/>
        <v>0</v>
      </c>
    </row>
    <row r="121" spans="1:18" ht="27" customHeight="1" x14ac:dyDescent="0.35">
      <c r="A121" s="52">
        <f>Dépenses!A123</f>
        <v>0</v>
      </c>
      <c r="B121" s="52">
        <f>Dépenses!B123</f>
        <v>0</v>
      </c>
      <c r="C121" s="52">
        <f>Dépenses!C123</f>
        <v>0</v>
      </c>
      <c r="D121" s="52">
        <f>Dépenses!D123</f>
        <v>0</v>
      </c>
      <c r="E121" s="52">
        <f>Dépenses!E123</f>
        <v>0</v>
      </c>
      <c r="F121" s="52">
        <f>Dépenses!F123</f>
        <v>0</v>
      </c>
      <c r="G121" s="52">
        <f>Dépenses!G123</f>
        <v>0</v>
      </c>
      <c r="H121" s="52">
        <f>Dépenses!H123</f>
        <v>0</v>
      </c>
      <c r="I121" s="53">
        <f>Dépenses!I123</f>
        <v>0</v>
      </c>
      <c r="J121" s="99">
        <f t="shared" si="31"/>
        <v>0</v>
      </c>
      <c r="K121" s="101">
        <f t="shared" si="32"/>
        <v>0</v>
      </c>
      <c r="L121" s="100"/>
      <c r="M121" s="100"/>
      <c r="N121" s="101">
        <f t="shared" si="33"/>
        <v>0</v>
      </c>
      <c r="O121" s="100"/>
      <c r="P121" s="88" t="str">
        <f t="shared" si="34"/>
        <v/>
      </c>
      <c r="R121" s="78">
        <f t="shared" si="18"/>
        <v>0</v>
      </c>
    </row>
    <row r="122" spans="1:18" ht="27" customHeight="1" x14ac:dyDescent="0.35">
      <c r="A122" s="52">
        <f>Dépenses!A124</f>
        <v>0</v>
      </c>
      <c r="B122" s="52">
        <f>Dépenses!B124</f>
        <v>0</v>
      </c>
      <c r="C122" s="52">
        <f>Dépenses!C124</f>
        <v>0</v>
      </c>
      <c r="D122" s="52">
        <f>Dépenses!D124</f>
        <v>0</v>
      </c>
      <c r="E122" s="52">
        <f>Dépenses!E124</f>
        <v>0</v>
      </c>
      <c r="F122" s="52">
        <f>Dépenses!F124</f>
        <v>0</v>
      </c>
      <c r="G122" s="52">
        <f>Dépenses!G124</f>
        <v>0</v>
      </c>
      <c r="H122" s="52">
        <f>Dépenses!H124</f>
        <v>0</v>
      </c>
      <c r="I122" s="53">
        <f>Dépenses!I124</f>
        <v>0</v>
      </c>
      <c r="J122" s="99">
        <f t="shared" si="31"/>
        <v>0</v>
      </c>
      <c r="K122" s="101">
        <f t="shared" si="32"/>
        <v>0</v>
      </c>
      <c r="L122" s="100"/>
      <c r="M122" s="100"/>
      <c r="N122" s="101">
        <f t="shared" si="33"/>
        <v>0</v>
      </c>
      <c r="O122" s="100"/>
      <c r="P122" s="88" t="str">
        <f t="shared" si="34"/>
        <v/>
      </c>
      <c r="R122" s="78">
        <f t="shared" si="18"/>
        <v>0</v>
      </c>
    </row>
    <row r="123" spans="1:18" ht="27" customHeight="1" x14ac:dyDescent="0.35">
      <c r="A123" s="52">
        <f>Dépenses!A125</f>
        <v>0</v>
      </c>
      <c r="B123" s="52">
        <f>Dépenses!B125</f>
        <v>0</v>
      </c>
      <c r="C123" s="52">
        <f>Dépenses!C125</f>
        <v>0</v>
      </c>
      <c r="D123" s="52">
        <f>Dépenses!D125</f>
        <v>0</v>
      </c>
      <c r="E123" s="52">
        <f>Dépenses!E125</f>
        <v>0</v>
      </c>
      <c r="F123" s="52">
        <f>Dépenses!F125</f>
        <v>0</v>
      </c>
      <c r="G123" s="52">
        <f>Dépenses!G125</f>
        <v>0</v>
      </c>
      <c r="H123" s="52">
        <f>Dépenses!H125</f>
        <v>0</v>
      </c>
      <c r="I123" s="53">
        <f>Dépenses!I125</f>
        <v>0</v>
      </c>
      <c r="J123" s="99">
        <f t="shared" si="31"/>
        <v>0</v>
      </c>
      <c r="K123" s="101">
        <f t="shared" si="32"/>
        <v>0</v>
      </c>
      <c r="L123" s="100"/>
      <c r="M123" s="100"/>
      <c r="N123" s="101">
        <f t="shared" si="33"/>
        <v>0</v>
      </c>
      <c r="O123" s="100"/>
      <c r="P123" s="88" t="str">
        <f t="shared" si="34"/>
        <v/>
      </c>
      <c r="Q123" s="80">
        <f>SUM(N114:N123)</f>
        <v>0</v>
      </c>
    </row>
    <row r="124" spans="1:18" ht="81" x14ac:dyDescent="0.35">
      <c r="A124" s="49" t="s">
        <v>74</v>
      </c>
      <c r="B124" s="49" t="s">
        <v>97</v>
      </c>
      <c r="C124" s="49" t="s">
        <v>96</v>
      </c>
      <c r="D124" s="49" t="s">
        <v>5</v>
      </c>
      <c r="E124" s="49" t="s">
        <v>107</v>
      </c>
      <c r="F124" s="49" t="s">
        <v>103</v>
      </c>
      <c r="G124" s="52" t="s">
        <v>131</v>
      </c>
      <c r="H124" s="66" t="s">
        <v>6</v>
      </c>
      <c r="I124" s="91" t="s">
        <v>100</v>
      </c>
      <c r="J124" s="82" t="s">
        <v>138</v>
      </c>
      <c r="K124" s="83" t="s">
        <v>18</v>
      </c>
      <c r="L124" s="82" t="s">
        <v>20</v>
      </c>
      <c r="M124" s="84" t="s">
        <v>140</v>
      </c>
      <c r="N124" s="83" t="s">
        <v>19</v>
      </c>
      <c r="O124" s="84" t="s">
        <v>139</v>
      </c>
      <c r="P124" s="88"/>
      <c r="R124" s="78">
        <f t="shared" si="18"/>
        <v>0</v>
      </c>
    </row>
    <row r="125" spans="1:18" ht="27" customHeight="1" x14ac:dyDescent="0.35">
      <c r="A125" s="52">
        <f>Dépenses!A127</f>
        <v>0</v>
      </c>
      <c r="B125" s="52">
        <f>Dépenses!B127</f>
        <v>0</v>
      </c>
      <c r="C125" s="52">
        <f>Dépenses!C127</f>
        <v>0</v>
      </c>
      <c r="D125" s="52">
        <f>Dépenses!D127</f>
        <v>0</v>
      </c>
      <c r="E125" s="52">
        <f>Dépenses!E127</f>
        <v>0</v>
      </c>
      <c r="F125" s="52">
        <f>Dépenses!F127</f>
        <v>0</v>
      </c>
      <c r="G125" s="52">
        <f>Dépenses!G127</f>
        <v>0</v>
      </c>
      <c r="H125" s="52">
        <f>Dépenses!H127</f>
        <v>0</v>
      </c>
      <c r="I125" s="53">
        <f>Dépenses!I127</f>
        <v>0</v>
      </c>
      <c r="J125" s="99">
        <f t="shared" ref="J125:J134" si="35">$C125</f>
        <v>0</v>
      </c>
      <c r="K125" s="101">
        <f t="shared" ref="K125:K134" si="36">H125</f>
        <v>0</v>
      </c>
      <c r="L125" s="100"/>
      <c r="M125" s="100"/>
      <c r="N125" s="101">
        <f t="shared" ref="N125:N134" si="37">K125</f>
        <v>0</v>
      </c>
      <c r="O125" s="102"/>
      <c r="P125" s="88" t="str">
        <f t="shared" ref="P125:P134" si="38">IF(H125&lt;K125,"KO - Montant présenté supérieur au montant éligible, rapprochez vous du demandeur",IF(K125&lt;N125,"KO - Montant raisonnable supérieur à montant éligible - corrigez votre saisie",""))</f>
        <v/>
      </c>
      <c r="R125" s="78">
        <f t="shared" si="18"/>
        <v>0</v>
      </c>
    </row>
    <row r="126" spans="1:18" ht="27" customHeight="1" x14ac:dyDescent="0.35">
      <c r="A126" s="52">
        <f>Dépenses!A128</f>
        <v>0</v>
      </c>
      <c r="B126" s="52">
        <f>Dépenses!B128</f>
        <v>0</v>
      </c>
      <c r="C126" s="52">
        <f>Dépenses!C128</f>
        <v>0</v>
      </c>
      <c r="D126" s="52">
        <f>Dépenses!D128</f>
        <v>0</v>
      </c>
      <c r="E126" s="52">
        <f>Dépenses!E128</f>
        <v>0</v>
      </c>
      <c r="F126" s="52">
        <f>Dépenses!F128</f>
        <v>0</v>
      </c>
      <c r="G126" s="52">
        <f>Dépenses!G128</f>
        <v>0</v>
      </c>
      <c r="H126" s="52">
        <f>Dépenses!H128</f>
        <v>0</v>
      </c>
      <c r="I126" s="53">
        <f>Dépenses!I128</f>
        <v>0</v>
      </c>
      <c r="J126" s="99">
        <f t="shared" si="35"/>
        <v>0</v>
      </c>
      <c r="K126" s="101">
        <f t="shared" si="36"/>
        <v>0</v>
      </c>
      <c r="L126" s="100"/>
      <c r="M126" s="100"/>
      <c r="N126" s="101">
        <f t="shared" si="37"/>
        <v>0</v>
      </c>
      <c r="O126" s="102"/>
      <c r="P126" s="88" t="str">
        <f t="shared" si="38"/>
        <v/>
      </c>
      <c r="R126" s="78">
        <f t="shared" si="18"/>
        <v>0</v>
      </c>
    </row>
    <row r="127" spans="1:18" ht="27" customHeight="1" x14ac:dyDescent="0.35">
      <c r="A127" s="52">
        <f>Dépenses!A129</f>
        <v>0</v>
      </c>
      <c r="B127" s="52">
        <f>Dépenses!B129</f>
        <v>0</v>
      </c>
      <c r="C127" s="52">
        <f>Dépenses!C129</f>
        <v>0</v>
      </c>
      <c r="D127" s="52">
        <f>Dépenses!D129</f>
        <v>0</v>
      </c>
      <c r="E127" s="52">
        <f>Dépenses!E129</f>
        <v>0</v>
      </c>
      <c r="F127" s="52">
        <f>Dépenses!F129</f>
        <v>0</v>
      </c>
      <c r="G127" s="52">
        <f>Dépenses!G129</f>
        <v>0</v>
      </c>
      <c r="H127" s="52">
        <f>Dépenses!H129</f>
        <v>0</v>
      </c>
      <c r="I127" s="53">
        <f>Dépenses!I129</f>
        <v>0</v>
      </c>
      <c r="J127" s="99">
        <f t="shared" si="35"/>
        <v>0</v>
      </c>
      <c r="K127" s="101">
        <f t="shared" si="36"/>
        <v>0</v>
      </c>
      <c r="L127" s="100"/>
      <c r="M127" s="100"/>
      <c r="N127" s="101">
        <f t="shared" si="37"/>
        <v>0</v>
      </c>
      <c r="O127" s="102"/>
      <c r="P127" s="88" t="str">
        <f t="shared" si="38"/>
        <v/>
      </c>
      <c r="R127" s="78">
        <f t="shared" si="18"/>
        <v>0</v>
      </c>
    </row>
    <row r="128" spans="1:18" ht="27" customHeight="1" x14ac:dyDescent="0.35">
      <c r="A128" s="52">
        <f>Dépenses!A130</f>
        <v>0</v>
      </c>
      <c r="B128" s="52">
        <f>Dépenses!B130</f>
        <v>0</v>
      </c>
      <c r="C128" s="52">
        <f>Dépenses!C130</f>
        <v>0</v>
      </c>
      <c r="D128" s="52">
        <f>Dépenses!D130</f>
        <v>0</v>
      </c>
      <c r="E128" s="52">
        <f>Dépenses!E130</f>
        <v>0</v>
      </c>
      <c r="F128" s="52">
        <f>Dépenses!F130</f>
        <v>0</v>
      </c>
      <c r="G128" s="52">
        <f>Dépenses!G130</f>
        <v>0</v>
      </c>
      <c r="H128" s="52">
        <f>Dépenses!H130</f>
        <v>0</v>
      </c>
      <c r="I128" s="53">
        <f>Dépenses!I130</f>
        <v>0</v>
      </c>
      <c r="J128" s="99">
        <f t="shared" si="35"/>
        <v>0</v>
      </c>
      <c r="K128" s="101">
        <f t="shared" si="36"/>
        <v>0</v>
      </c>
      <c r="L128" s="100"/>
      <c r="M128" s="100"/>
      <c r="N128" s="101">
        <f t="shared" si="37"/>
        <v>0</v>
      </c>
      <c r="O128" s="102"/>
      <c r="P128" s="88" t="str">
        <f t="shared" si="38"/>
        <v/>
      </c>
      <c r="R128" s="78">
        <f t="shared" si="18"/>
        <v>0</v>
      </c>
    </row>
    <row r="129" spans="1:18" ht="27" customHeight="1" x14ac:dyDescent="0.35">
      <c r="A129" s="52">
        <f>Dépenses!A131</f>
        <v>0</v>
      </c>
      <c r="B129" s="52">
        <f>Dépenses!B131</f>
        <v>0</v>
      </c>
      <c r="C129" s="52">
        <f>Dépenses!C131</f>
        <v>0</v>
      </c>
      <c r="D129" s="52">
        <f>Dépenses!D131</f>
        <v>0</v>
      </c>
      <c r="E129" s="52">
        <f>Dépenses!E131</f>
        <v>0</v>
      </c>
      <c r="F129" s="52">
        <f>Dépenses!F131</f>
        <v>0</v>
      </c>
      <c r="G129" s="52">
        <f>Dépenses!G131</f>
        <v>0</v>
      </c>
      <c r="H129" s="52">
        <f>Dépenses!H131</f>
        <v>0</v>
      </c>
      <c r="I129" s="53">
        <f>Dépenses!I131</f>
        <v>0</v>
      </c>
      <c r="J129" s="99">
        <f t="shared" si="35"/>
        <v>0</v>
      </c>
      <c r="K129" s="101">
        <f t="shared" si="36"/>
        <v>0</v>
      </c>
      <c r="L129" s="100"/>
      <c r="M129" s="100"/>
      <c r="N129" s="101">
        <f t="shared" si="37"/>
        <v>0</v>
      </c>
      <c r="O129" s="102"/>
      <c r="P129" s="88" t="str">
        <f t="shared" si="38"/>
        <v/>
      </c>
      <c r="R129" s="78">
        <f t="shared" si="18"/>
        <v>0</v>
      </c>
    </row>
    <row r="130" spans="1:18" ht="27" customHeight="1" x14ac:dyDescent="0.35">
      <c r="A130" s="52">
        <f>Dépenses!A132</f>
        <v>0</v>
      </c>
      <c r="B130" s="52">
        <f>Dépenses!B132</f>
        <v>0</v>
      </c>
      <c r="C130" s="52">
        <f>Dépenses!C132</f>
        <v>0</v>
      </c>
      <c r="D130" s="52">
        <f>Dépenses!D132</f>
        <v>0</v>
      </c>
      <c r="E130" s="52">
        <f>Dépenses!E132</f>
        <v>0</v>
      </c>
      <c r="F130" s="52">
        <f>Dépenses!F132</f>
        <v>0</v>
      </c>
      <c r="G130" s="52">
        <f>Dépenses!G132</f>
        <v>0</v>
      </c>
      <c r="H130" s="52">
        <f>Dépenses!H132</f>
        <v>0</v>
      </c>
      <c r="I130" s="53">
        <f>Dépenses!I132</f>
        <v>0</v>
      </c>
      <c r="J130" s="99">
        <f t="shared" si="35"/>
        <v>0</v>
      </c>
      <c r="K130" s="101">
        <f t="shared" si="36"/>
        <v>0</v>
      </c>
      <c r="L130" s="100"/>
      <c r="M130" s="100"/>
      <c r="N130" s="101">
        <f t="shared" si="37"/>
        <v>0</v>
      </c>
      <c r="O130" s="102"/>
      <c r="P130" s="88" t="str">
        <f t="shared" si="38"/>
        <v/>
      </c>
      <c r="R130" s="78">
        <f t="shared" si="18"/>
        <v>0</v>
      </c>
    </row>
    <row r="131" spans="1:18" ht="27" customHeight="1" x14ac:dyDescent="0.35">
      <c r="A131" s="52">
        <f>Dépenses!A133</f>
        <v>0</v>
      </c>
      <c r="B131" s="52">
        <f>Dépenses!B133</f>
        <v>0</v>
      </c>
      <c r="C131" s="52">
        <f>Dépenses!C133</f>
        <v>0</v>
      </c>
      <c r="D131" s="52">
        <f>Dépenses!D133</f>
        <v>0</v>
      </c>
      <c r="E131" s="52">
        <f>Dépenses!E133</f>
        <v>0</v>
      </c>
      <c r="F131" s="52">
        <f>Dépenses!F133</f>
        <v>0</v>
      </c>
      <c r="G131" s="52">
        <f>Dépenses!G133</f>
        <v>0</v>
      </c>
      <c r="H131" s="52">
        <f>Dépenses!H133</f>
        <v>0</v>
      </c>
      <c r="I131" s="53">
        <f>Dépenses!I133</f>
        <v>0</v>
      </c>
      <c r="J131" s="99">
        <f t="shared" si="35"/>
        <v>0</v>
      </c>
      <c r="K131" s="101">
        <f t="shared" si="36"/>
        <v>0</v>
      </c>
      <c r="L131" s="100"/>
      <c r="M131" s="100"/>
      <c r="N131" s="101">
        <f t="shared" si="37"/>
        <v>0</v>
      </c>
      <c r="O131" s="102"/>
      <c r="P131" s="88" t="str">
        <f t="shared" si="38"/>
        <v/>
      </c>
      <c r="R131" s="78">
        <f t="shared" si="18"/>
        <v>0</v>
      </c>
    </row>
    <row r="132" spans="1:18" ht="27" customHeight="1" x14ac:dyDescent="0.35">
      <c r="A132" s="52">
        <f>Dépenses!A134</f>
        <v>0</v>
      </c>
      <c r="B132" s="52">
        <f>Dépenses!B134</f>
        <v>0</v>
      </c>
      <c r="C132" s="52">
        <f>Dépenses!C134</f>
        <v>0</v>
      </c>
      <c r="D132" s="52">
        <f>Dépenses!D134</f>
        <v>0</v>
      </c>
      <c r="E132" s="52">
        <f>Dépenses!E134</f>
        <v>0</v>
      </c>
      <c r="F132" s="52">
        <f>Dépenses!F134</f>
        <v>0</v>
      </c>
      <c r="G132" s="52">
        <f>Dépenses!G134</f>
        <v>0</v>
      </c>
      <c r="H132" s="52">
        <f>Dépenses!H134</f>
        <v>0</v>
      </c>
      <c r="I132" s="53">
        <f>Dépenses!I134</f>
        <v>0</v>
      </c>
      <c r="J132" s="99">
        <f t="shared" si="35"/>
        <v>0</v>
      </c>
      <c r="K132" s="101">
        <f t="shared" si="36"/>
        <v>0</v>
      </c>
      <c r="L132" s="100"/>
      <c r="M132" s="100"/>
      <c r="N132" s="101">
        <f t="shared" si="37"/>
        <v>0</v>
      </c>
      <c r="O132" s="102"/>
      <c r="P132" s="88" t="str">
        <f t="shared" si="38"/>
        <v/>
      </c>
      <c r="R132" s="78">
        <f t="shared" si="18"/>
        <v>0</v>
      </c>
    </row>
    <row r="133" spans="1:18" ht="27" customHeight="1" x14ac:dyDescent="0.35">
      <c r="A133" s="52">
        <f>Dépenses!A135</f>
        <v>0</v>
      </c>
      <c r="B133" s="52">
        <f>Dépenses!B135</f>
        <v>0</v>
      </c>
      <c r="C133" s="52">
        <f>Dépenses!C135</f>
        <v>0</v>
      </c>
      <c r="D133" s="52">
        <f>Dépenses!D135</f>
        <v>0</v>
      </c>
      <c r="E133" s="52">
        <f>Dépenses!E135</f>
        <v>0</v>
      </c>
      <c r="F133" s="52">
        <f>Dépenses!F135</f>
        <v>0</v>
      </c>
      <c r="G133" s="52">
        <f>Dépenses!G135</f>
        <v>0</v>
      </c>
      <c r="H133" s="52">
        <f>Dépenses!H135</f>
        <v>0</v>
      </c>
      <c r="I133" s="53">
        <f>Dépenses!I135</f>
        <v>0</v>
      </c>
      <c r="J133" s="99">
        <f t="shared" si="35"/>
        <v>0</v>
      </c>
      <c r="K133" s="101">
        <f t="shared" si="36"/>
        <v>0</v>
      </c>
      <c r="L133" s="100"/>
      <c r="M133" s="100"/>
      <c r="N133" s="101">
        <f t="shared" si="37"/>
        <v>0</v>
      </c>
      <c r="O133" s="102"/>
      <c r="P133" s="88" t="str">
        <f t="shared" si="38"/>
        <v/>
      </c>
      <c r="R133" s="78">
        <f t="shared" si="18"/>
        <v>0</v>
      </c>
    </row>
    <row r="134" spans="1:18" ht="27" customHeight="1" x14ac:dyDescent="0.35">
      <c r="A134" s="52">
        <f>Dépenses!A136</f>
        <v>0</v>
      </c>
      <c r="B134" s="52">
        <f>Dépenses!B136</f>
        <v>0</v>
      </c>
      <c r="C134" s="52">
        <f>Dépenses!C136</f>
        <v>0</v>
      </c>
      <c r="D134" s="52">
        <f>Dépenses!D136</f>
        <v>0</v>
      </c>
      <c r="E134" s="52">
        <f>Dépenses!E136</f>
        <v>0</v>
      </c>
      <c r="F134" s="52">
        <f>Dépenses!F136</f>
        <v>0</v>
      </c>
      <c r="G134" s="52">
        <f>Dépenses!G136</f>
        <v>0</v>
      </c>
      <c r="H134" s="52">
        <f>Dépenses!H136</f>
        <v>0</v>
      </c>
      <c r="I134" s="53">
        <f>Dépenses!I136</f>
        <v>0</v>
      </c>
      <c r="J134" s="99">
        <f t="shared" si="35"/>
        <v>0</v>
      </c>
      <c r="K134" s="101">
        <f t="shared" si="36"/>
        <v>0</v>
      </c>
      <c r="L134" s="100"/>
      <c r="M134" s="100"/>
      <c r="N134" s="101">
        <f t="shared" si="37"/>
        <v>0</v>
      </c>
      <c r="O134" s="102"/>
      <c r="P134" s="88" t="str">
        <f t="shared" si="38"/>
        <v/>
      </c>
      <c r="Q134" s="80">
        <f>SUM(N125:N134)</f>
        <v>0</v>
      </c>
    </row>
    <row r="135" spans="1:18" ht="80.400000000000006" customHeight="1" x14ac:dyDescent="0.35">
      <c r="A135" s="49" t="s">
        <v>75</v>
      </c>
      <c r="B135" s="49" t="s">
        <v>97</v>
      </c>
      <c r="C135" s="49" t="s">
        <v>96</v>
      </c>
      <c r="D135" s="49" t="s">
        <v>5</v>
      </c>
      <c r="E135" s="49" t="s">
        <v>107</v>
      </c>
      <c r="F135" s="49" t="s">
        <v>103</v>
      </c>
      <c r="G135" s="52" t="s">
        <v>131</v>
      </c>
      <c r="H135" s="66" t="s">
        <v>6</v>
      </c>
      <c r="I135" s="91" t="s">
        <v>100</v>
      </c>
      <c r="J135" s="82" t="s">
        <v>138</v>
      </c>
      <c r="K135" s="83" t="s">
        <v>18</v>
      </c>
      <c r="L135" s="82" t="s">
        <v>20</v>
      </c>
      <c r="M135" s="84" t="s">
        <v>140</v>
      </c>
      <c r="N135" s="83" t="s">
        <v>19</v>
      </c>
      <c r="O135" s="84" t="s">
        <v>139</v>
      </c>
      <c r="P135" s="88"/>
      <c r="R135" s="78">
        <f t="shared" ref="R135:R144" si="39">IF(AND(ISBLANK(O135),J135&lt;&gt;0),1,0)</f>
        <v>0</v>
      </c>
    </row>
    <row r="136" spans="1:18" ht="27" customHeight="1" x14ac:dyDescent="0.35">
      <c r="A136" s="68"/>
      <c r="B136" s="52">
        <f>Dépenses!B138</f>
        <v>0</v>
      </c>
      <c r="C136" s="52">
        <f>Dépenses!C138</f>
        <v>0</v>
      </c>
      <c r="D136" s="52">
        <f>Dépenses!D138</f>
        <v>0</v>
      </c>
      <c r="E136" s="52">
        <f>Dépenses!E138</f>
        <v>0</v>
      </c>
      <c r="F136" s="52">
        <f>Dépenses!F138</f>
        <v>0</v>
      </c>
      <c r="G136" s="52">
        <f>Dépenses!G138</f>
        <v>0</v>
      </c>
      <c r="H136" s="52">
        <f>Dépenses!H138</f>
        <v>0</v>
      </c>
      <c r="I136" s="53">
        <f>Dépenses!I138</f>
        <v>0</v>
      </c>
      <c r="J136" s="99">
        <f t="shared" ref="J136:J145" si="40">$C136</f>
        <v>0</v>
      </c>
      <c r="K136" s="101">
        <f t="shared" ref="K136:K145" si="41">H136</f>
        <v>0</v>
      </c>
      <c r="L136" s="100"/>
      <c r="M136" s="100"/>
      <c r="N136" s="101">
        <f t="shared" ref="N136:N145" si="42">K136</f>
        <v>0</v>
      </c>
      <c r="O136" s="102"/>
      <c r="P136" s="88" t="str">
        <f t="shared" ref="P136:P145" si="43">IF(H136&lt;K136,"KO - Montant présenté supérieur au montant éligible, rapprochez vous du demandeur",IF(K136&lt;N136,"KO - Montant raisonnable supérieur à montant éligible - corrigez votre saisie",""))</f>
        <v/>
      </c>
      <c r="R136" s="78">
        <f t="shared" si="39"/>
        <v>0</v>
      </c>
    </row>
    <row r="137" spans="1:18" ht="27" customHeight="1" x14ac:dyDescent="0.35">
      <c r="A137" s="68"/>
      <c r="B137" s="52">
        <f>Dépenses!B139</f>
        <v>0</v>
      </c>
      <c r="C137" s="52">
        <f>Dépenses!C139</f>
        <v>0</v>
      </c>
      <c r="D137" s="52">
        <f>Dépenses!D139</f>
        <v>0</v>
      </c>
      <c r="E137" s="52">
        <f>Dépenses!E139</f>
        <v>0</v>
      </c>
      <c r="F137" s="52">
        <f>Dépenses!F139</f>
        <v>0</v>
      </c>
      <c r="G137" s="52">
        <f>Dépenses!G139</f>
        <v>0</v>
      </c>
      <c r="H137" s="52">
        <f>Dépenses!H139</f>
        <v>0</v>
      </c>
      <c r="I137" s="53">
        <f>Dépenses!I139</f>
        <v>0</v>
      </c>
      <c r="J137" s="99">
        <f t="shared" si="40"/>
        <v>0</v>
      </c>
      <c r="K137" s="101">
        <f t="shared" si="41"/>
        <v>0</v>
      </c>
      <c r="L137" s="100"/>
      <c r="M137" s="100"/>
      <c r="N137" s="101">
        <f t="shared" si="42"/>
        <v>0</v>
      </c>
      <c r="O137" s="102"/>
      <c r="P137" s="88" t="str">
        <f t="shared" si="43"/>
        <v/>
      </c>
      <c r="R137" s="78">
        <f t="shared" si="39"/>
        <v>0</v>
      </c>
    </row>
    <row r="138" spans="1:18" ht="27" customHeight="1" x14ac:dyDescent="0.35">
      <c r="A138" s="68"/>
      <c r="B138" s="52">
        <f>Dépenses!B140</f>
        <v>0</v>
      </c>
      <c r="C138" s="52">
        <f>Dépenses!C140</f>
        <v>0</v>
      </c>
      <c r="D138" s="52">
        <f>Dépenses!D140</f>
        <v>0</v>
      </c>
      <c r="E138" s="52">
        <f>Dépenses!E140</f>
        <v>0</v>
      </c>
      <c r="F138" s="52">
        <f>Dépenses!F140</f>
        <v>0</v>
      </c>
      <c r="G138" s="52">
        <f>Dépenses!G140</f>
        <v>0</v>
      </c>
      <c r="H138" s="52">
        <f>Dépenses!H140</f>
        <v>0</v>
      </c>
      <c r="I138" s="53">
        <f>Dépenses!I140</f>
        <v>0</v>
      </c>
      <c r="J138" s="99">
        <f t="shared" si="40"/>
        <v>0</v>
      </c>
      <c r="K138" s="101">
        <f t="shared" si="41"/>
        <v>0</v>
      </c>
      <c r="L138" s="100"/>
      <c r="M138" s="100"/>
      <c r="N138" s="101">
        <f t="shared" si="42"/>
        <v>0</v>
      </c>
      <c r="O138" s="102"/>
      <c r="P138" s="88" t="str">
        <f t="shared" si="43"/>
        <v/>
      </c>
      <c r="R138" s="78">
        <f t="shared" si="39"/>
        <v>0</v>
      </c>
    </row>
    <row r="139" spans="1:18" ht="27" customHeight="1" x14ac:dyDescent="0.35">
      <c r="A139" s="68"/>
      <c r="B139" s="52">
        <f>Dépenses!B141</f>
        <v>0</v>
      </c>
      <c r="C139" s="52">
        <f>Dépenses!C141</f>
        <v>0</v>
      </c>
      <c r="D139" s="52">
        <f>Dépenses!D141</f>
        <v>0</v>
      </c>
      <c r="E139" s="52">
        <f>Dépenses!E141</f>
        <v>0</v>
      </c>
      <c r="F139" s="52">
        <f>Dépenses!F141</f>
        <v>0</v>
      </c>
      <c r="G139" s="52">
        <f>Dépenses!G141</f>
        <v>0</v>
      </c>
      <c r="H139" s="52">
        <f>Dépenses!H141</f>
        <v>0</v>
      </c>
      <c r="I139" s="53">
        <f>Dépenses!I141</f>
        <v>0</v>
      </c>
      <c r="J139" s="99">
        <f t="shared" si="40"/>
        <v>0</v>
      </c>
      <c r="K139" s="101">
        <f t="shared" si="41"/>
        <v>0</v>
      </c>
      <c r="L139" s="100"/>
      <c r="M139" s="100"/>
      <c r="N139" s="101">
        <f t="shared" si="42"/>
        <v>0</v>
      </c>
      <c r="O139" s="102"/>
      <c r="P139" s="88" t="str">
        <f t="shared" si="43"/>
        <v/>
      </c>
      <c r="R139" s="78">
        <f t="shared" si="39"/>
        <v>0</v>
      </c>
    </row>
    <row r="140" spans="1:18" ht="27" customHeight="1" x14ac:dyDescent="0.35">
      <c r="A140" s="68"/>
      <c r="B140" s="52">
        <f>Dépenses!B142</f>
        <v>0</v>
      </c>
      <c r="C140" s="52">
        <f>Dépenses!C142</f>
        <v>0</v>
      </c>
      <c r="D140" s="52">
        <f>Dépenses!D142</f>
        <v>0</v>
      </c>
      <c r="E140" s="52">
        <f>Dépenses!E142</f>
        <v>0</v>
      </c>
      <c r="F140" s="52">
        <f>Dépenses!F142</f>
        <v>0</v>
      </c>
      <c r="G140" s="52">
        <f>Dépenses!G142</f>
        <v>0</v>
      </c>
      <c r="H140" s="52">
        <f>Dépenses!H142</f>
        <v>0</v>
      </c>
      <c r="I140" s="53">
        <f>Dépenses!I142</f>
        <v>0</v>
      </c>
      <c r="J140" s="99">
        <f t="shared" si="40"/>
        <v>0</v>
      </c>
      <c r="K140" s="101">
        <f t="shared" si="41"/>
        <v>0</v>
      </c>
      <c r="L140" s="100"/>
      <c r="M140" s="100"/>
      <c r="N140" s="101">
        <f t="shared" si="42"/>
        <v>0</v>
      </c>
      <c r="O140" s="102"/>
      <c r="P140" s="88" t="str">
        <f t="shared" si="43"/>
        <v/>
      </c>
      <c r="R140" s="78">
        <f t="shared" si="39"/>
        <v>0</v>
      </c>
    </row>
    <row r="141" spans="1:18" ht="27" customHeight="1" x14ac:dyDescent="0.35">
      <c r="A141" s="68"/>
      <c r="B141" s="52">
        <f>Dépenses!B143</f>
        <v>0</v>
      </c>
      <c r="C141" s="52">
        <f>Dépenses!C143</f>
        <v>0</v>
      </c>
      <c r="D141" s="52">
        <f>Dépenses!D143</f>
        <v>0</v>
      </c>
      <c r="E141" s="52">
        <f>Dépenses!E143</f>
        <v>0</v>
      </c>
      <c r="F141" s="52">
        <f>Dépenses!F143</f>
        <v>0</v>
      </c>
      <c r="G141" s="52">
        <f>Dépenses!G143</f>
        <v>0</v>
      </c>
      <c r="H141" s="52">
        <f>Dépenses!H143</f>
        <v>0</v>
      </c>
      <c r="I141" s="53">
        <f>Dépenses!I143</f>
        <v>0</v>
      </c>
      <c r="J141" s="99">
        <f t="shared" si="40"/>
        <v>0</v>
      </c>
      <c r="K141" s="101">
        <f t="shared" si="41"/>
        <v>0</v>
      </c>
      <c r="L141" s="100"/>
      <c r="M141" s="100"/>
      <c r="N141" s="101">
        <f t="shared" si="42"/>
        <v>0</v>
      </c>
      <c r="O141" s="102"/>
      <c r="P141" s="88" t="str">
        <f t="shared" si="43"/>
        <v/>
      </c>
      <c r="R141" s="78">
        <f t="shared" si="39"/>
        <v>0</v>
      </c>
    </row>
    <row r="142" spans="1:18" ht="27" customHeight="1" x14ac:dyDescent="0.35">
      <c r="A142" s="68"/>
      <c r="B142" s="52">
        <f>Dépenses!B144</f>
        <v>0</v>
      </c>
      <c r="C142" s="52">
        <f>Dépenses!C144</f>
        <v>0</v>
      </c>
      <c r="D142" s="52">
        <f>Dépenses!D144</f>
        <v>0</v>
      </c>
      <c r="E142" s="52">
        <f>Dépenses!E144</f>
        <v>0</v>
      </c>
      <c r="F142" s="52">
        <f>Dépenses!F144</f>
        <v>0</v>
      </c>
      <c r="G142" s="52">
        <f>Dépenses!G144</f>
        <v>0</v>
      </c>
      <c r="H142" s="52">
        <f>Dépenses!H144</f>
        <v>0</v>
      </c>
      <c r="I142" s="53">
        <f>Dépenses!I144</f>
        <v>0</v>
      </c>
      <c r="J142" s="99">
        <f t="shared" si="40"/>
        <v>0</v>
      </c>
      <c r="K142" s="101">
        <f t="shared" si="41"/>
        <v>0</v>
      </c>
      <c r="L142" s="100"/>
      <c r="M142" s="100"/>
      <c r="N142" s="101">
        <f t="shared" si="42"/>
        <v>0</v>
      </c>
      <c r="O142" s="102"/>
      <c r="P142" s="88" t="str">
        <f t="shared" si="43"/>
        <v/>
      </c>
      <c r="R142" s="78">
        <f t="shared" si="39"/>
        <v>0</v>
      </c>
    </row>
    <row r="143" spans="1:18" ht="27" customHeight="1" x14ac:dyDescent="0.35">
      <c r="A143" s="68"/>
      <c r="B143" s="52">
        <f>Dépenses!B145</f>
        <v>0</v>
      </c>
      <c r="C143" s="52">
        <f>Dépenses!C145</f>
        <v>0</v>
      </c>
      <c r="D143" s="52">
        <f>Dépenses!D145</f>
        <v>0</v>
      </c>
      <c r="E143" s="52">
        <f>Dépenses!E145</f>
        <v>0</v>
      </c>
      <c r="F143" s="52">
        <f>Dépenses!F145</f>
        <v>0</v>
      </c>
      <c r="G143" s="52">
        <f>Dépenses!G145</f>
        <v>0</v>
      </c>
      <c r="H143" s="52">
        <f>Dépenses!H145</f>
        <v>0</v>
      </c>
      <c r="I143" s="53">
        <f>Dépenses!I145</f>
        <v>0</v>
      </c>
      <c r="J143" s="99">
        <f t="shared" si="40"/>
        <v>0</v>
      </c>
      <c r="K143" s="101">
        <f t="shared" si="41"/>
        <v>0</v>
      </c>
      <c r="L143" s="100"/>
      <c r="M143" s="100"/>
      <c r="N143" s="101">
        <f t="shared" si="42"/>
        <v>0</v>
      </c>
      <c r="O143" s="102"/>
      <c r="P143" s="88" t="str">
        <f t="shared" si="43"/>
        <v/>
      </c>
      <c r="R143" s="78">
        <f t="shared" si="39"/>
        <v>0</v>
      </c>
    </row>
    <row r="144" spans="1:18" ht="27" customHeight="1" x14ac:dyDescent="0.35">
      <c r="A144" s="68"/>
      <c r="B144" s="52">
        <f>Dépenses!B146</f>
        <v>0</v>
      </c>
      <c r="C144" s="52">
        <f>Dépenses!C146</f>
        <v>0</v>
      </c>
      <c r="D144" s="52">
        <f>Dépenses!D146</f>
        <v>0</v>
      </c>
      <c r="E144" s="52">
        <f>Dépenses!E146</f>
        <v>0</v>
      </c>
      <c r="F144" s="52">
        <f>Dépenses!F146</f>
        <v>0</v>
      </c>
      <c r="G144" s="52">
        <f>Dépenses!G146</f>
        <v>0</v>
      </c>
      <c r="H144" s="52">
        <f>Dépenses!H146</f>
        <v>0</v>
      </c>
      <c r="I144" s="53">
        <f>Dépenses!I146</f>
        <v>0</v>
      </c>
      <c r="J144" s="99">
        <f t="shared" si="40"/>
        <v>0</v>
      </c>
      <c r="K144" s="101">
        <f t="shared" si="41"/>
        <v>0</v>
      </c>
      <c r="L144" s="100"/>
      <c r="M144" s="100"/>
      <c r="N144" s="101">
        <f t="shared" si="42"/>
        <v>0</v>
      </c>
      <c r="O144" s="102"/>
      <c r="P144" s="88" t="str">
        <f t="shared" si="43"/>
        <v/>
      </c>
      <c r="R144" s="78">
        <f t="shared" si="39"/>
        <v>0</v>
      </c>
    </row>
    <row r="145" spans="1:18" ht="27" customHeight="1" thickBot="1" x14ac:dyDescent="0.4">
      <c r="A145" s="70"/>
      <c r="B145" s="52">
        <f>Dépenses!B147</f>
        <v>0</v>
      </c>
      <c r="C145" s="52">
        <f>Dépenses!C147</f>
        <v>0</v>
      </c>
      <c r="D145" s="52">
        <f>Dépenses!D147</f>
        <v>0</v>
      </c>
      <c r="E145" s="52">
        <f>Dépenses!E147</f>
        <v>0</v>
      </c>
      <c r="F145" s="52">
        <f>Dépenses!F147</f>
        <v>0</v>
      </c>
      <c r="G145" s="52">
        <f>Dépenses!G147</f>
        <v>0</v>
      </c>
      <c r="H145" s="52">
        <f>Dépenses!H147</f>
        <v>0</v>
      </c>
      <c r="I145" s="53">
        <f>Dépenses!I147</f>
        <v>0</v>
      </c>
      <c r="J145" s="99">
        <f t="shared" si="40"/>
        <v>0</v>
      </c>
      <c r="K145" s="101">
        <f t="shared" si="41"/>
        <v>0</v>
      </c>
      <c r="L145" s="100"/>
      <c r="M145" s="100"/>
      <c r="N145" s="101">
        <f t="shared" si="42"/>
        <v>0</v>
      </c>
      <c r="O145" s="102"/>
      <c r="P145" s="88" t="str">
        <f t="shared" si="43"/>
        <v/>
      </c>
      <c r="Q145" s="80">
        <f>SUM(N136:N145)</f>
        <v>0</v>
      </c>
    </row>
    <row r="146" spans="1:18" ht="15" thickBot="1" x14ac:dyDescent="0.4">
      <c r="B146" s="71"/>
      <c r="C146" s="71"/>
      <c r="D146" s="71"/>
      <c r="E146" s="43"/>
      <c r="H146" s="94">
        <f>SUM(H70:H145)</f>
        <v>0</v>
      </c>
      <c r="I146" s="95"/>
      <c r="J146" s="95"/>
      <c r="K146" s="96"/>
    </row>
    <row r="147" spans="1:18" x14ac:dyDescent="0.35">
      <c r="F147" s="73"/>
      <c r="R147" s="78">
        <f>SUM(R70:R145)</f>
        <v>0</v>
      </c>
    </row>
    <row r="148" spans="1:18" x14ac:dyDescent="0.35">
      <c r="A148" s="43"/>
      <c r="B148" s="43"/>
      <c r="C148" s="59"/>
      <c r="D148" s="29"/>
      <c r="E148" s="29"/>
      <c r="F148" s="74"/>
      <c r="G148" s="75"/>
      <c r="H148" s="23"/>
      <c r="I148" s="23"/>
      <c r="J148" s="23"/>
    </row>
    <row r="149" spans="1:18" ht="15" thickBot="1" x14ac:dyDescent="0.4">
      <c r="A149" s="29"/>
      <c r="B149" s="29"/>
      <c r="C149" s="29"/>
      <c r="D149" s="29"/>
      <c r="H149" s="23"/>
      <c r="I149" s="23"/>
      <c r="J149" s="23"/>
    </row>
    <row r="150" spans="1:18" ht="41.4" customHeight="1" thickBot="1" x14ac:dyDescent="0.4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N150" s="97" t="s">
        <v>133</v>
      </c>
      <c r="O150" s="97">
        <f>SUM(N70:N145)+SUM(K15:K66)</f>
        <v>0</v>
      </c>
    </row>
    <row r="151" spans="1:18" ht="70.5" thickBot="1" x14ac:dyDescent="0.4">
      <c r="A151" s="57"/>
      <c r="B151" s="57"/>
      <c r="C151" s="57"/>
      <c r="D151" s="57"/>
      <c r="E151" s="57"/>
      <c r="F151" s="57"/>
      <c r="G151" s="57"/>
      <c r="N151" s="97" t="s">
        <v>77</v>
      </c>
      <c r="O151" s="97">
        <f>1000+0.1*O150</f>
        <v>1000</v>
      </c>
    </row>
    <row r="152" spans="1:18" ht="87" customHeight="1" thickBot="1" x14ac:dyDescent="0.4">
      <c r="A152" s="57"/>
      <c r="B152" s="57"/>
      <c r="C152" s="57"/>
      <c r="D152" s="57"/>
      <c r="E152" s="57"/>
      <c r="F152" s="57"/>
      <c r="G152" s="57"/>
      <c r="N152" s="97" t="s">
        <v>132</v>
      </c>
      <c r="O152" s="97">
        <f>O150+O151</f>
        <v>1000</v>
      </c>
      <c r="P152" s="98" t="str">
        <f>IF(O152&gt;Dépenses!G156,"KO - Assiette FEADER retenue supérieure à l'assiette présentée: revoir vos saisies ou se rapprocher du demandeur","")</f>
        <v/>
      </c>
    </row>
    <row r="153" spans="1:18" x14ac:dyDescent="0.35">
      <c r="A153" s="57"/>
      <c r="B153" s="57"/>
      <c r="C153" s="57"/>
      <c r="D153" s="57"/>
      <c r="E153" s="57"/>
      <c r="F153" s="57"/>
      <c r="G153" s="57"/>
      <c r="P153" s="114" t="str">
        <f>IF(R147=0,"","Un commentaire sur le caractère raisonnable d'une des dépenses en colonne O n'a pas été saisi, à corriger")</f>
        <v/>
      </c>
    </row>
    <row r="154" spans="1:18" x14ac:dyDescent="0.35">
      <c r="A154" s="23"/>
      <c r="B154" s="23"/>
      <c r="C154" s="23"/>
      <c r="D154" s="23"/>
      <c r="E154" s="23"/>
      <c r="F154" s="23"/>
      <c r="G154" s="23"/>
      <c r="H154" s="23"/>
      <c r="I154" s="23"/>
      <c r="J154" s="23"/>
    </row>
  </sheetData>
  <sheetProtection algorithmName="SHA-512" hashValue="9/wmyxXSOZXNWy46yvO1CaSL7PqVVkHC5X2fhxKK3SJwhtxxh3b4MsSWflHWKwrCodLNvpIL2D49fzNMOHIrog==" saltValue="iAA3E8pP8GBuZBEMrAmwAQ==" spinCount="100000" sheet="1" selectLockedCells="1"/>
  <protectedRanges>
    <protectedRange sqref="J70:J79 J92:J101 J103:J112 J136:J145 J125:J134 J114:J123 H47:M66 H26:M45 H15:M24 J81:J90" name="Liste DP instruite"/>
    <protectedRange sqref="N71:N79 K81:K90 N81:N90 K92:K101 N92:N101 K103:K112 N103:N112 K114:K123 N114:N123 K125:K134 K136:K145 K70:K79 N136:N145 N125:N134 L70:O70" name="Liste DP instruite_1"/>
  </protectedRanges>
  <mergeCells count="8">
    <mergeCell ref="J68:O68"/>
    <mergeCell ref="H9:M12"/>
    <mergeCell ref="A6:D6"/>
    <mergeCell ref="A7:B7"/>
    <mergeCell ref="C7:D7"/>
    <mergeCell ref="A9:D9"/>
    <mergeCell ref="A10:B10"/>
    <mergeCell ref="C10:D10"/>
  </mergeCells>
  <conditionalFormatting sqref="H15:H24">
    <cfRule type="cellIs" dxfId="27" priority="1" operator="notEqual">
      <formula>$C15</formula>
    </cfRule>
  </conditionalFormatting>
  <conditionalFormatting sqref="H26:H45">
    <cfRule type="cellIs" dxfId="26" priority="31" operator="notEqual">
      <formula>$C26</formula>
    </cfRule>
  </conditionalFormatting>
  <conditionalFormatting sqref="H47:H66">
    <cfRule type="cellIs" dxfId="25" priority="30" operator="notEqual">
      <formula>$C47</formula>
    </cfRule>
  </conditionalFormatting>
  <conditionalFormatting sqref="I15:I24 I26:I45 I47:I66">
    <cfRule type="cellIs" dxfId="24" priority="29" operator="notEqual">
      <formula>$D15</formula>
    </cfRule>
  </conditionalFormatting>
  <conditionalFormatting sqref="J70:J79">
    <cfRule type="cellIs" dxfId="23" priority="27" operator="notEqual">
      <formula>$C70</formula>
    </cfRule>
  </conditionalFormatting>
  <conditionalFormatting sqref="J81:J90">
    <cfRule type="cellIs" dxfId="22" priority="26" operator="notEqual">
      <formula>$C81</formula>
    </cfRule>
  </conditionalFormatting>
  <conditionalFormatting sqref="J92:J101">
    <cfRule type="cellIs" dxfId="21" priority="25" operator="notEqual">
      <formula>$C92</formula>
    </cfRule>
  </conditionalFormatting>
  <conditionalFormatting sqref="J103:J112">
    <cfRule type="cellIs" dxfId="20" priority="24" operator="notEqual">
      <formula>$C103</formula>
    </cfRule>
  </conditionalFormatting>
  <conditionalFormatting sqref="J114:J123">
    <cfRule type="cellIs" dxfId="19" priority="23" operator="notEqual">
      <formula>$C114</formula>
    </cfRule>
  </conditionalFormatting>
  <conditionalFormatting sqref="J125:J134">
    <cfRule type="cellIs" dxfId="18" priority="22" operator="notEqual">
      <formula>$C125</formula>
    </cfRule>
  </conditionalFormatting>
  <conditionalFormatting sqref="J136:J145">
    <cfRule type="cellIs" dxfId="17" priority="21" operator="notEqual">
      <formula>$C136</formula>
    </cfRule>
  </conditionalFormatting>
  <conditionalFormatting sqref="K70:K79">
    <cfRule type="cellIs" dxfId="16" priority="19" operator="notEqual">
      <formula>$H70</formula>
    </cfRule>
  </conditionalFormatting>
  <conditionalFormatting sqref="K81:K90">
    <cfRule type="cellIs" dxfId="15" priority="11" operator="notEqual">
      <formula>$H81</formula>
    </cfRule>
  </conditionalFormatting>
  <conditionalFormatting sqref="K92:K101">
    <cfRule type="cellIs" dxfId="14" priority="17" operator="notEqual">
      <formula>$H92</formula>
    </cfRule>
  </conditionalFormatting>
  <conditionalFormatting sqref="K103:K112">
    <cfRule type="cellIs" dxfId="13" priority="16" operator="notEqual">
      <formula>$H103</formula>
    </cfRule>
  </conditionalFormatting>
  <conditionalFormatting sqref="K114:K123">
    <cfRule type="cellIs" dxfId="12" priority="14" operator="notEqual">
      <formula>$H114</formula>
    </cfRule>
  </conditionalFormatting>
  <conditionalFormatting sqref="K125:K134">
    <cfRule type="cellIs" dxfId="11" priority="13" operator="notEqual">
      <formula>$H125</formula>
    </cfRule>
  </conditionalFormatting>
  <conditionalFormatting sqref="K136:K145">
    <cfRule type="cellIs" dxfId="10" priority="12" operator="notEqual">
      <formula>$H136</formula>
    </cfRule>
  </conditionalFormatting>
  <conditionalFormatting sqref="N70:N79">
    <cfRule type="cellIs" dxfId="9" priority="8" operator="notEqual">
      <formula>$K70</formula>
    </cfRule>
  </conditionalFormatting>
  <conditionalFormatting sqref="N81:N90">
    <cfRule type="cellIs" dxfId="8" priority="7" operator="notEqual">
      <formula>$K81</formula>
    </cfRule>
  </conditionalFormatting>
  <conditionalFormatting sqref="N92:N101">
    <cfRule type="cellIs" dxfId="7" priority="6" operator="notEqual">
      <formula>$K92</formula>
    </cfRule>
  </conditionalFormatting>
  <conditionalFormatting sqref="N103:N112">
    <cfRule type="cellIs" dxfId="6" priority="5" operator="notEqual">
      <formula>$K103</formula>
    </cfRule>
  </conditionalFormatting>
  <conditionalFormatting sqref="N114:N123">
    <cfRule type="cellIs" dxfId="5" priority="4" operator="notEqual">
      <formula>$K114</formula>
    </cfRule>
  </conditionalFormatting>
  <conditionalFormatting sqref="N125:N134">
    <cfRule type="cellIs" dxfId="4" priority="3" operator="notEqual">
      <formula>$K125</formula>
    </cfRule>
  </conditionalFormatting>
  <conditionalFormatting sqref="N136:N145">
    <cfRule type="cellIs" dxfId="3" priority="2" operator="notEqual">
      <formula>$K136</formula>
    </cfRule>
  </conditionalFormatting>
  <dataValidations count="3">
    <dataValidation operator="greaterThan" allowBlank="1" showInputMessage="1" showErrorMessage="1" sqref="F15:F24 F47:F66 F26:F45" xr:uid="{DE289BA7-4AE8-41FB-B899-FEB492AF7E78}"/>
    <dataValidation allowBlank="1" sqref="K124 N113:O113 F1:G11 I69 K14:K66 I80 I91 I102 N124:O124 I113 I124 I135 K135 K69 F68:G68 N102:O102 K80 N80:O80 K91 N69:O69 K102 N91:O91 K113 N135:O135" xr:uid="{0C310724-8725-4A6E-9BAD-354206727F2B}"/>
    <dataValidation type="textLength" operator="lessThanOrEqual" allowBlank="1" showInputMessage="1" showErrorMessage="1" error="Le libellé de l'opération ne doit pas dépasser 96 caractères" sqref="C10" xr:uid="{81557D5E-FC0C-4033-978E-260894B586D1}">
      <formula1>96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A582DD5D-B4F0-4EC9-A34C-CCDA3739A83F}">
          <x14:formula1>
            <xm:f>Référentiel!$A$44:$A$49</xm:f>
          </x14:formula1>
          <xm:sqref>L47:L66 L15:L24 L26:L45 L70:L79 L81:L90 L92:L101 L103:L112 L114:L123 L125:L134 L136:L145</xm:sqref>
        </x14:dataValidation>
        <x14:dataValidation type="list" allowBlank="1" showInputMessage="1" showErrorMessage="1" xr:uid="{1230C3C7-1380-4413-B015-37CAEA3DF7D7}">
          <x14:formula1>
            <xm:f>Référentiel!$C$44:$C$45</xm:f>
          </x14:formula1>
          <xm:sqref>H15:H24</xm:sqref>
        </x14:dataValidation>
        <x14:dataValidation type="list" allowBlank="1" showInputMessage="1" showErrorMessage="1" xr:uid="{1FE96498-7DC9-43F3-819B-D6853B8E4D81}">
          <x14:formula1>
            <xm:f>Référentiel!$B$23:$B$34</xm:f>
          </x14:formula1>
          <xm:sqref>H26:H45</xm:sqref>
        </x14:dataValidation>
        <x14:dataValidation type="list" allowBlank="1" showInputMessage="1" showErrorMessage="1" xr:uid="{99584908-6BE8-4EFB-B1F9-A979797F162A}">
          <x14:formula1>
            <xm:f>Référentiel!$D$23:$D$25</xm:f>
          </x14:formula1>
          <xm:sqref>H47:H66</xm:sqref>
        </x14:dataValidation>
        <x14:dataValidation type="list" allowBlank="1" showInputMessage="1" showErrorMessage="1" xr:uid="{842FEB9C-43E5-4C7B-A02C-59BEF8E2393D}">
          <x14:formula1>
            <xm:f>Référentiel!$A$2:$A$5</xm:f>
          </x14:formula1>
          <xm:sqref>J70:J79</xm:sqref>
        </x14:dataValidation>
        <x14:dataValidation type="list" allowBlank="1" showInputMessage="1" showErrorMessage="1" xr:uid="{C21C54FA-DB0E-4266-A8A6-1569915DDF68}">
          <x14:formula1>
            <xm:f>Référentiel!$B$2:$B$8</xm:f>
          </x14:formula1>
          <xm:sqref>J81:J90</xm:sqref>
        </x14:dataValidation>
        <x14:dataValidation type="list" allowBlank="1" showInputMessage="1" showErrorMessage="1" xr:uid="{37A49468-86C8-414A-BB3F-8BD59AF83870}">
          <x14:formula1>
            <xm:f>Référentiel!$D$2</xm:f>
          </x14:formula1>
          <xm:sqref>J103:J112</xm:sqref>
        </x14:dataValidation>
        <x14:dataValidation type="list" allowBlank="1" showInputMessage="1" showErrorMessage="1" xr:uid="{6AF034AA-D87B-4445-8DA4-EC11C21BD8A3}">
          <x14:formula1>
            <xm:f>Référentiel!$E$2:$E$8</xm:f>
          </x14:formula1>
          <xm:sqref>J114:J123</xm:sqref>
        </x14:dataValidation>
        <x14:dataValidation type="list" allowBlank="1" showInputMessage="1" showErrorMessage="1" xr:uid="{3703D706-FC19-4DE4-A1C2-A6CF707A880C}">
          <x14:formula1>
            <xm:f>Référentiel!$F$2:$F$3</xm:f>
          </x14:formula1>
          <xm:sqref>J125:J134</xm:sqref>
        </x14:dataValidation>
        <x14:dataValidation type="list" allowBlank="1" showInputMessage="1" showErrorMessage="1" xr:uid="{6D3FCE4F-C4E2-49F5-B528-E23802D15F67}">
          <x14:formula1>
            <xm:f>Référentiel!$C$2:$C$5</xm:f>
          </x14:formula1>
          <xm:sqref>J92:J101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A7D53-9C56-4677-8FE8-8082356318CA}">
  <dimension ref="A1:E19"/>
  <sheetViews>
    <sheetView topLeftCell="A8" workbookViewId="0">
      <selection activeCell="H15" sqref="H15"/>
    </sheetView>
  </sheetViews>
  <sheetFormatPr baseColWidth="10" defaultColWidth="10.90625" defaultRowHeight="14.5" x14ac:dyDescent="0.35"/>
  <cols>
    <col min="1" max="1" width="39.08984375" customWidth="1"/>
    <col min="2" max="3" width="35.90625" customWidth="1"/>
    <col min="4" max="4" width="53.453125" customWidth="1"/>
  </cols>
  <sheetData>
    <row r="1" spans="1:5" ht="32.5" customHeight="1" x14ac:dyDescent="0.35">
      <c r="A1" s="164">
        <f>Dépenses!C7</f>
        <v>0</v>
      </c>
      <c r="B1" s="164">
        <f>Dépenses!C10</f>
        <v>0</v>
      </c>
      <c r="C1" s="190" t="s">
        <v>144</v>
      </c>
      <c r="D1" s="191"/>
      <c r="E1" s="113"/>
    </row>
    <row r="2" spans="1:5" ht="31" x14ac:dyDescent="0.35">
      <c r="A2" s="158" t="s">
        <v>9</v>
      </c>
      <c r="B2" s="159" t="s">
        <v>143</v>
      </c>
      <c r="D2" s="160" t="s">
        <v>137</v>
      </c>
    </row>
    <row r="3" spans="1:5" ht="14.5" customHeight="1" x14ac:dyDescent="0.35">
      <c r="A3" s="105" t="s">
        <v>50</v>
      </c>
      <c r="B3" s="117">
        <f>'Instruction Dépense'!O24+'Instruction Dépense'!Q79</f>
        <v>0</v>
      </c>
      <c r="C3" s="115">
        <f>B3</f>
        <v>0</v>
      </c>
      <c r="D3" s="118"/>
    </row>
    <row r="4" spans="1:5" ht="25" x14ac:dyDescent="0.35">
      <c r="A4" s="105" t="s">
        <v>56</v>
      </c>
      <c r="B4" s="18">
        <f>'Instruction Dépense'!Q90</f>
        <v>0</v>
      </c>
      <c r="C4" s="115">
        <f t="shared" ref="C4:C11" si="0">B4</f>
        <v>0</v>
      </c>
      <c r="D4" s="112"/>
    </row>
    <row r="5" spans="1:5" ht="25" x14ac:dyDescent="0.35">
      <c r="A5" s="105" t="s">
        <v>54</v>
      </c>
      <c r="B5" s="18">
        <f>'Instruction Dépense'!Q101</f>
        <v>0</v>
      </c>
      <c r="C5" s="115">
        <f t="shared" si="0"/>
        <v>0</v>
      </c>
      <c r="D5" s="112"/>
    </row>
    <row r="6" spans="1:5" ht="25" x14ac:dyDescent="0.35">
      <c r="A6" s="105" t="s">
        <v>49</v>
      </c>
      <c r="B6" s="18">
        <f>'Instruction Dépense'!O45+'Instruction Dépense'!Q112</f>
        <v>0</v>
      </c>
      <c r="C6" s="115">
        <f t="shared" si="0"/>
        <v>0</v>
      </c>
      <c r="D6" s="112"/>
    </row>
    <row r="7" spans="1:5" x14ac:dyDescent="0.35">
      <c r="A7" s="105" t="s">
        <v>58</v>
      </c>
      <c r="B7" s="18">
        <f>'Instruction Dépense'!Q123</f>
        <v>0</v>
      </c>
      <c r="C7" s="115">
        <f t="shared" si="0"/>
        <v>0</v>
      </c>
      <c r="D7" s="112"/>
    </row>
    <row r="8" spans="1:5" ht="25" x14ac:dyDescent="0.35">
      <c r="A8" s="105" t="s">
        <v>51</v>
      </c>
      <c r="B8" s="18">
        <f>'Instruction Dépense'!O66+'Instruction Dépense'!Q134</f>
        <v>0</v>
      </c>
      <c r="C8" s="115">
        <f t="shared" si="0"/>
        <v>0</v>
      </c>
      <c r="D8" s="112"/>
    </row>
    <row r="9" spans="1:5" x14ac:dyDescent="0.35">
      <c r="A9" s="105" t="s">
        <v>52</v>
      </c>
      <c r="B9" s="18">
        <f>'Instruction Dépense'!Q145</f>
        <v>0</v>
      </c>
      <c r="C9" s="115">
        <f t="shared" si="0"/>
        <v>0</v>
      </c>
      <c r="D9" s="112"/>
    </row>
    <row r="10" spans="1:5" x14ac:dyDescent="0.35">
      <c r="A10" s="105" t="s">
        <v>76</v>
      </c>
      <c r="B10" s="18">
        <f>1000+0.1*(B3+B6+B8+B4+B5+B7+B9)</f>
        <v>1000</v>
      </c>
      <c r="C10" s="115">
        <f t="shared" si="0"/>
        <v>1000</v>
      </c>
      <c r="D10" s="112"/>
    </row>
    <row r="11" spans="1:5" ht="15.5" x14ac:dyDescent="0.35">
      <c r="A11" s="106" t="s">
        <v>13</v>
      </c>
      <c r="B11" s="18">
        <f>SUM(B3:B10)</f>
        <v>1000</v>
      </c>
      <c r="C11" s="115">
        <f t="shared" si="0"/>
        <v>1000</v>
      </c>
      <c r="D11" s="112"/>
    </row>
    <row r="12" spans="1:5" ht="31" x14ac:dyDescent="0.35">
      <c r="A12" s="106" t="s">
        <v>142</v>
      </c>
      <c r="B12" s="18">
        <f>IF((B15-B13)&lt;0,0,MIN(B15-B13,B11))</f>
        <v>1000</v>
      </c>
      <c r="C12" s="18">
        <f>IF((C15-C13)&lt;0,0,MIN(C15-C13,C11))</f>
        <v>1000</v>
      </c>
      <c r="D12" s="112"/>
    </row>
    <row r="13" spans="1:5" ht="30" customHeight="1" x14ac:dyDescent="0.35">
      <c r="A13" s="108" t="s">
        <v>145</v>
      </c>
      <c r="B13" s="18">
        <f>'Synthèse à copier dans l''outil'!B13</f>
        <v>0</v>
      </c>
      <c r="C13" s="116">
        <f>B13</f>
        <v>0</v>
      </c>
      <c r="D13" s="112"/>
    </row>
    <row r="14" spans="1:5" x14ac:dyDescent="0.35">
      <c r="A14" s="108" t="s">
        <v>14</v>
      </c>
      <c r="B14" s="109">
        <v>0.65</v>
      </c>
      <c r="C14" s="161">
        <f>B14</f>
        <v>0.65</v>
      </c>
      <c r="D14" s="112"/>
    </row>
    <row r="15" spans="1:5" ht="25" x14ac:dyDescent="0.35">
      <c r="A15" s="108" t="s">
        <v>15</v>
      </c>
      <c r="B15" s="110">
        <v>50000</v>
      </c>
      <c r="C15" s="162">
        <f>B15</f>
        <v>50000</v>
      </c>
      <c r="D15" s="112"/>
    </row>
    <row r="16" spans="1:5" ht="25" x14ac:dyDescent="0.35">
      <c r="A16" s="108" t="s">
        <v>16</v>
      </c>
      <c r="B16" s="111">
        <v>4000</v>
      </c>
      <c r="C16" s="163">
        <f>B16</f>
        <v>4000</v>
      </c>
      <c r="D16" s="112"/>
    </row>
    <row r="17" spans="1:4" ht="31" x14ac:dyDescent="0.35">
      <c r="A17" s="106" t="s">
        <v>17</v>
      </c>
      <c r="B17" s="6" t="str">
        <f>IF(B12&lt;B16,"Le seuil de l'assiette éligible n'est pas atteint, pas d'aide possible",MIN(B12,B15)*B14)</f>
        <v>Le seuil de l'assiette éligible n'est pas atteint, pas d'aide possible</v>
      </c>
      <c r="C17" s="6" t="str">
        <f>IF(C12&lt;C16,"Le seuil de l'assiette éligible n'est pas atteint, pas d'aide possible",MIN(C12,C15)*C14)</f>
        <v>Le seuil de l'assiette éligible n'est pas atteint, pas d'aide possible</v>
      </c>
      <c r="D17" s="112"/>
    </row>
    <row r="18" spans="1:4" x14ac:dyDescent="0.35">
      <c r="A18" s="108" t="s">
        <v>135</v>
      </c>
      <c r="B18" s="111">
        <f>IF(ISERROR(0.4*B17),0,0.4*B17)</f>
        <v>0</v>
      </c>
      <c r="C18" s="111">
        <f>IF(ISERROR(0.4*C17),0,0.4*C17)</f>
        <v>0</v>
      </c>
      <c r="D18" s="112"/>
    </row>
    <row r="19" spans="1:4" x14ac:dyDescent="0.35">
      <c r="A19" s="108" t="s">
        <v>136</v>
      </c>
      <c r="B19" s="111">
        <f>IF(ISERROR(0.6*B17),0,0.6*B17)</f>
        <v>0</v>
      </c>
      <c r="C19" s="111">
        <f>IF(ISERROR(0.6*C17),0,0.6*C17)</f>
        <v>0</v>
      </c>
      <c r="D19" s="112"/>
    </row>
  </sheetData>
  <sheetProtection algorithmName="SHA-512" hashValue="Mq3P91LvfW5jBwQK5YSHbQHOt1mMLGpkh7nifshgoOtNe7FQqLpAqpTEA4EZ5eF5LyGOmsxRUpgf8agSj1nDLg==" saltValue="c9rUUyShtvuSCtdJS4mTyg==" spinCount="100000" sheet="1" objects="1" scenarios="1" selectLockedCells="1"/>
  <mergeCells count="1">
    <mergeCell ref="C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E35B9-EC03-4F77-B201-7786A1EF9811}">
  <sheetPr>
    <pageSetUpPr fitToPage="1"/>
  </sheetPr>
  <dimension ref="A1:L161"/>
  <sheetViews>
    <sheetView zoomScale="85" zoomScaleNormal="85" workbookViewId="0">
      <selection activeCell="H15" sqref="H15"/>
    </sheetView>
  </sheetViews>
  <sheetFormatPr baseColWidth="10" defaultColWidth="11.54296875" defaultRowHeight="14.5" x14ac:dyDescent="0.35"/>
  <cols>
    <col min="1" max="1" width="33.453125" customWidth="1"/>
    <col min="2" max="2" width="21.54296875" customWidth="1"/>
    <col min="3" max="3" width="35.54296875" hidden="1" customWidth="1"/>
    <col min="4" max="4" width="51.81640625" customWidth="1"/>
    <col min="5" max="5" width="31.08984375" customWidth="1"/>
    <col min="6" max="6" width="32.81640625" customWidth="1"/>
    <col min="7" max="7" width="2.6328125" hidden="1" customWidth="1"/>
    <col min="8" max="8" width="19" style="57" customWidth="1"/>
    <col min="9" max="9" width="25.08984375" style="57" customWidth="1"/>
    <col min="10" max="10" width="23.453125" style="122" customWidth="1"/>
    <col min="11" max="11" width="25.54296875" customWidth="1"/>
    <col min="12" max="12" width="46.453125" style="80" customWidth="1"/>
  </cols>
  <sheetData>
    <row r="1" spans="1:12" s="80" customFormat="1" ht="30" x14ac:dyDescent="0.35">
      <c r="A1" s="20" t="s">
        <v>146</v>
      </c>
      <c r="B1" s="20"/>
      <c r="C1" s="20"/>
      <c r="D1" s="21"/>
      <c r="E1" s="21"/>
      <c r="F1" s="22"/>
      <c r="G1" s="22"/>
      <c r="H1" s="23"/>
      <c r="I1" s="23"/>
      <c r="J1" s="121"/>
      <c r="K1"/>
    </row>
    <row r="2" spans="1:12" s="80" customFormat="1" ht="18" x14ac:dyDescent="0.35">
      <c r="A2" s="25" t="s">
        <v>10</v>
      </c>
      <c r="B2" s="25"/>
      <c r="C2" s="21"/>
      <c r="D2" s="1"/>
      <c r="E2" s="1"/>
      <c r="F2" s="22"/>
      <c r="G2" s="22"/>
      <c r="H2" s="23"/>
      <c r="I2" s="23"/>
      <c r="J2" s="121"/>
      <c r="K2"/>
    </row>
    <row r="3" spans="1:12" s="80" customFormat="1" ht="39" customHeight="1" x14ac:dyDescent="0.5">
      <c r="A3" s="30" t="s">
        <v>1</v>
      </c>
      <c r="B3" s="30"/>
      <c r="C3" s="25"/>
      <c r="D3" s="25"/>
      <c r="E3" s="25"/>
      <c r="F3" s="25"/>
      <c r="G3" s="25"/>
      <c r="H3" s="14"/>
      <c r="I3" s="14"/>
      <c r="J3" s="121"/>
      <c r="K3"/>
    </row>
    <row r="4" spans="1:12" s="80" customFormat="1" ht="20" x14ac:dyDescent="0.35">
      <c r="A4" s="25" t="s">
        <v>149</v>
      </c>
      <c r="B4" s="32"/>
      <c r="C4" s="33"/>
      <c r="D4" s="33"/>
      <c r="E4" s="33"/>
      <c r="F4" s="29"/>
      <c r="G4" s="29"/>
      <c r="H4" s="14"/>
      <c r="I4" s="14"/>
      <c r="J4" s="122"/>
      <c r="K4"/>
    </row>
    <row r="5" spans="1:12" s="80" customFormat="1" ht="15.5" x14ac:dyDescent="0.35">
      <c r="A5" s="168" t="s">
        <v>2</v>
      </c>
      <c r="B5" s="169"/>
      <c r="C5" s="170"/>
      <c r="D5" s="171"/>
      <c r="E5" s="34"/>
      <c r="F5" s="29"/>
      <c r="G5" s="29"/>
      <c r="H5" s="35"/>
      <c r="I5" s="35"/>
      <c r="J5" s="122"/>
      <c r="K5"/>
    </row>
    <row r="6" spans="1:12" s="80" customFormat="1" ht="27" customHeight="1" x14ac:dyDescent="0.35">
      <c r="A6" s="193" t="s">
        <v>101</v>
      </c>
      <c r="B6" s="194"/>
      <c r="C6" s="195">
        <f>Dépenses!C7</f>
        <v>0</v>
      </c>
      <c r="D6" s="196"/>
      <c r="E6" s="29"/>
      <c r="F6" s="29"/>
      <c r="G6" s="29"/>
      <c r="H6" s="13"/>
      <c r="I6" s="13"/>
      <c r="J6" s="122"/>
      <c r="K6"/>
    </row>
    <row r="7" spans="1:12" s="80" customFormat="1" ht="15.5" x14ac:dyDescent="0.35">
      <c r="A7" s="36"/>
      <c r="B7" s="36"/>
      <c r="C7" s="37"/>
      <c r="D7" s="2"/>
      <c r="E7" s="29"/>
      <c r="F7" s="29"/>
      <c r="G7" s="29"/>
      <c r="H7" s="13"/>
      <c r="I7" s="13"/>
      <c r="J7" s="122"/>
      <c r="K7"/>
    </row>
    <row r="8" spans="1:12" s="80" customFormat="1" ht="15.5" customHeight="1" x14ac:dyDescent="0.35">
      <c r="A8" s="168" t="s">
        <v>3</v>
      </c>
      <c r="B8" s="169"/>
      <c r="C8" s="170"/>
      <c r="D8" s="171"/>
      <c r="E8" s="29"/>
      <c r="F8" s="29"/>
      <c r="G8" s="29"/>
      <c r="H8" s="14"/>
      <c r="I8" s="14"/>
      <c r="J8" s="14"/>
      <c r="K8" s="14"/>
    </row>
    <row r="9" spans="1:12" s="80" customFormat="1" ht="27" customHeight="1" x14ac:dyDescent="0.35">
      <c r="A9" s="193" t="s">
        <v>4</v>
      </c>
      <c r="B9" s="194"/>
      <c r="C9" s="195">
        <f>Dépenses!C10</f>
        <v>0</v>
      </c>
      <c r="D9" s="196"/>
      <c r="E9" s="29"/>
      <c r="F9" s="29"/>
      <c r="G9" s="29"/>
      <c r="H9" s="35"/>
      <c r="I9" s="35"/>
      <c r="J9" s="35"/>
      <c r="K9" s="35"/>
    </row>
    <row r="10" spans="1:12" s="80" customFormat="1" ht="14.5" customHeight="1" x14ac:dyDescent="0.35">
      <c r="A10" s="2"/>
      <c r="B10" s="2"/>
      <c r="C10" s="39"/>
      <c r="D10" s="40"/>
      <c r="E10" s="40"/>
      <c r="F10" s="40"/>
      <c r="G10" s="28"/>
      <c r="H10" s="14"/>
      <c r="I10" s="14"/>
      <c r="J10" s="14"/>
      <c r="K10" s="14"/>
    </row>
    <row r="11" spans="1:12" s="80" customFormat="1" ht="24.65" customHeight="1" x14ac:dyDescent="0.5">
      <c r="A11" s="41" t="s">
        <v>12</v>
      </c>
      <c r="B11" s="41"/>
      <c r="C11" s="42"/>
      <c r="D11" s="43"/>
      <c r="E11" s="43"/>
      <c r="F11" s="43"/>
      <c r="G11" s="43"/>
      <c r="H11" s="35"/>
      <c r="I11" s="35"/>
      <c r="J11" s="35"/>
      <c r="K11" s="35"/>
    </row>
    <row r="12" spans="1:12" s="80" customFormat="1" ht="17.399999999999999" customHeight="1" x14ac:dyDescent="0.35">
      <c r="A12" s="45"/>
      <c r="B12" s="45"/>
      <c r="C12" s="46"/>
      <c r="D12" s="47"/>
      <c r="E12" s="47"/>
      <c r="F12" s="47"/>
      <c r="G12" s="47"/>
      <c r="H12" s="48"/>
      <c r="I12" s="48"/>
      <c r="J12" s="122"/>
      <c r="K12"/>
    </row>
    <row r="13" spans="1:12" s="80" customFormat="1" ht="59" x14ac:dyDescent="0.35">
      <c r="A13" s="123" t="s">
        <v>66</v>
      </c>
      <c r="B13" s="123" t="s">
        <v>97</v>
      </c>
      <c r="C13" s="123" t="s">
        <v>93</v>
      </c>
      <c r="D13" s="124" t="s">
        <v>150</v>
      </c>
      <c r="E13" s="125" t="s">
        <v>147</v>
      </c>
      <c r="F13" s="126" t="s">
        <v>18</v>
      </c>
      <c r="G13" s="24"/>
      <c r="K13" s="127"/>
      <c r="L13" s="128"/>
    </row>
    <row r="14" spans="1:12" s="80" customFormat="1" ht="27" customHeight="1" x14ac:dyDescent="0.35">
      <c r="A14" s="129"/>
      <c r="B14" s="130">
        <f>Dépenses!B15</f>
        <v>0</v>
      </c>
      <c r="C14" s="130">
        <f>Dépenses!C15</f>
        <v>0</v>
      </c>
      <c r="D14" s="156">
        <f>'Instruction Dépense'!H15</f>
        <v>0</v>
      </c>
      <c r="E14" s="131">
        <f>'Instruction Dépense'!I15</f>
        <v>0</v>
      </c>
      <c r="F14" s="143" t="str">
        <f>'Instruction Dépense'!K15</f>
        <v/>
      </c>
      <c r="G14" s="24"/>
      <c r="K14" s="127"/>
      <c r="L14" s="128"/>
    </row>
    <row r="15" spans="1:12" s="80" customFormat="1" ht="27" customHeight="1" x14ac:dyDescent="0.35">
      <c r="A15" s="129"/>
      <c r="B15" s="130">
        <f>Dépenses!B16</f>
        <v>0</v>
      </c>
      <c r="C15" s="130">
        <f>Dépenses!C16</f>
        <v>0</v>
      </c>
      <c r="D15" s="156">
        <f>'Instruction Dépense'!H16</f>
        <v>0</v>
      </c>
      <c r="E15" s="131">
        <f>'Instruction Dépense'!I16</f>
        <v>0</v>
      </c>
      <c r="F15" s="143" t="str">
        <f>'Instruction Dépense'!K16</f>
        <v/>
      </c>
      <c r="G15" s="24"/>
      <c r="K15" s="127"/>
      <c r="L15" s="128"/>
    </row>
    <row r="16" spans="1:12" ht="27" customHeight="1" x14ac:dyDescent="0.35">
      <c r="A16" s="129"/>
      <c r="B16" s="130">
        <f>Dépenses!B17</f>
        <v>0</v>
      </c>
      <c r="C16" s="130">
        <f>Dépenses!C17</f>
        <v>0</v>
      </c>
      <c r="D16" s="156">
        <f>'Instruction Dépense'!H17</f>
        <v>0</v>
      </c>
      <c r="E16" s="131">
        <f>'Instruction Dépense'!I17</f>
        <v>0</v>
      </c>
      <c r="F16" s="143" t="str">
        <f>'Instruction Dépense'!K17</f>
        <v/>
      </c>
      <c r="G16" s="24"/>
      <c r="H16"/>
      <c r="I16"/>
      <c r="J16"/>
      <c r="K16" s="127"/>
      <c r="L16" s="128"/>
    </row>
    <row r="17" spans="1:12" ht="27" customHeight="1" x14ac:dyDescent="0.35">
      <c r="A17" s="129"/>
      <c r="B17" s="130">
        <f>Dépenses!B18</f>
        <v>0</v>
      </c>
      <c r="C17" s="130">
        <f>Dépenses!C18</f>
        <v>0</v>
      </c>
      <c r="D17" s="156">
        <f>'Instruction Dépense'!H18</f>
        <v>0</v>
      </c>
      <c r="E17" s="131">
        <f>'Instruction Dépense'!I18</f>
        <v>0</v>
      </c>
      <c r="F17" s="143" t="str">
        <f>'Instruction Dépense'!K18</f>
        <v/>
      </c>
      <c r="G17" s="24"/>
      <c r="H17"/>
      <c r="I17"/>
      <c r="J17"/>
      <c r="K17" s="127"/>
      <c r="L17" s="128"/>
    </row>
    <row r="18" spans="1:12" ht="27" customHeight="1" x14ac:dyDescent="0.35">
      <c r="A18" s="129"/>
      <c r="B18" s="130">
        <f>Dépenses!B19</f>
        <v>0</v>
      </c>
      <c r="C18" s="130">
        <f>Dépenses!C19</f>
        <v>0</v>
      </c>
      <c r="D18" s="156">
        <f>'Instruction Dépense'!H19</f>
        <v>0</v>
      </c>
      <c r="E18" s="131">
        <f>'Instruction Dépense'!I19</f>
        <v>0</v>
      </c>
      <c r="F18" s="143" t="str">
        <f>'Instruction Dépense'!K19</f>
        <v/>
      </c>
      <c r="G18" s="24"/>
      <c r="H18"/>
      <c r="I18"/>
      <c r="J18"/>
      <c r="K18" s="127"/>
      <c r="L18" s="128"/>
    </row>
    <row r="19" spans="1:12" ht="27" customHeight="1" x14ac:dyDescent="0.35">
      <c r="A19" s="129"/>
      <c r="B19" s="130">
        <f>Dépenses!B20</f>
        <v>0</v>
      </c>
      <c r="C19" s="130">
        <f>Dépenses!C20</f>
        <v>0</v>
      </c>
      <c r="D19" s="156">
        <f>'Instruction Dépense'!H20</f>
        <v>0</v>
      </c>
      <c r="E19" s="131">
        <f>'Instruction Dépense'!I20</f>
        <v>0</v>
      </c>
      <c r="F19" s="143" t="str">
        <f>'Instruction Dépense'!K20</f>
        <v/>
      </c>
      <c r="G19" s="24"/>
      <c r="H19"/>
      <c r="I19"/>
      <c r="J19"/>
      <c r="K19" s="127"/>
      <c r="L19" s="128"/>
    </row>
    <row r="20" spans="1:12" ht="27" customHeight="1" x14ac:dyDescent="0.35">
      <c r="A20" s="129"/>
      <c r="B20" s="130">
        <f>Dépenses!B21</f>
        <v>0</v>
      </c>
      <c r="C20" s="130">
        <f>Dépenses!C21</f>
        <v>0</v>
      </c>
      <c r="D20" s="156">
        <f>'Instruction Dépense'!H21</f>
        <v>0</v>
      </c>
      <c r="E20" s="131">
        <f>'Instruction Dépense'!I21</f>
        <v>0</v>
      </c>
      <c r="F20" s="143" t="str">
        <f>'Instruction Dépense'!K21</f>
        <v/>
      </c>
      <c r="G20" s="24"/>
      <c r="H20"/>
      <c r="I20"/>
      <c r="J20"/>
      <c r="K20" s="127"/>
      <c r="L20" s="128"/>
    </row>
    <row r="21" spans="1:12" ht="27" customHeight="1" x14ac:dyDescent="0.35">
      <c r="A21" s="129"/>
      <c r="B21" s="130">
        <f>Dépenses!B22</f>
        <v>0</v>
      </c>
      <c r="C21" s="130">
        <f>Dépenses!C22</f>
        <v>0</v>
      </c>
      <c r="D21" s="156">
        <f>'Instruction Dépense'!H22</f>
        <v>0</v>
      </c>
      <c r="E21" s="131">
        <f>'Instruction Dépense'!I22</f>
        <v>0</v>
      </c>
      <c r="F21" s="143" t="str">
        <f>'Instruction Dépense'!K22</f>
        <v/>
      </c>
      <c r="G21" s="24"/>
      <c r="H21"/>
      <c r="I21"/>
      <c r="J21"/>
      <c r="K21" s="127"/>
      <c r="L21" s="128"/>
    </row>
    <row r="22" spans="1:12" ht="27" customHeight="1" x14ac:dyDescent="0.35">
      <c r="A22" s="129"/>
      <c r="B22" s="130">
        <f>Dépenses!B23</f>
        <v>0</v>
      </c>
      <c r="C22" s="130">
        <f>Dépenses!C23</f>
        <v>0</v>
      </c>
      <c r="D22" s="156">
        <f>'Instruction Dépense'!H23</f>
        <v>0</v>
      </c>
      <c r="E22" s="131">
        <f>'Instruction Dépense'!I23</f>
        <v>0</v>
      </c>
      <c r="F22" s="143" t="str">
        <f>'Instruction Dépense'!K23</f>
        <v/>
      </c>
      <c r="G22" s="24"/>
      <c r="H22"/>
      <c r="I22"/>
      <c r="J22"/>
      <c r="K22" s="127"/>
      <c r="L22" s="128"/>
    </row>
    <row r="23" spans="1:12" ht="27" customHeight="1" x14ac:dyDescent="0.35">
      <c r="A23" s="129"/>
      <c r="B23" s="130">
        <f>Dépenses!B24</f>
        <v>0</v>
      </c>
      <c r="C23" s="130">
        <f>Dépenses!C24</f>
        <v>0</v>
      </c>
      <c r="D23" s="156">
        <f>'Instruction Dépense'!H24</f>
        <v>0</v>
      </c>
      <c r="E23" s="131">
        <f>'Instruction Dépense'!I24</f>
        <v>0</v>
      </c>
      <c r="F23" s="143" t="str">
        <f>'Instruction Dépense'!K24</f>
        <v/>
      </c>
      <c r="G23" s="24"/>
      <c r="H23"/>
      <c r="I23"/>
      <c r="J23"/>
      <c r="K23" s="127"/>
      <c r="L23" s="128"/>
    </row>
    <row r="24" spans="1:12" ht="70.650000000000006" customHeight="1" x14ac:dyDescent="0.35">
      <c r="A24" s="123" t="s">
        <v>67</v>
      </c>
      <c r="B24" s="123" t="s">
        <v>97</v>
      </c>
      <c r="C24" s="123" t="s">
        <v>102</v>
      </c>
      <c r="D24" s="124" t="s">
        <v>150</v>
      </c>
      <c r="E24" s="125" t="s">
        <v>91</v>
      </c>
      <c r="F24" s="126" t="s">
        <v>18</v>
      </c>
      <c r="G24" s="24"/>
      <c r="H24"/>
      <c r="I24"/>
      <c r="J24"/>
      <c r="K24" s="127"/>
      <c r="L24" s="128"/>
    </row>
    <row r="25" spans="1:12" ht="27" customHeight="1" x14ac:dyDescent="0.35">
      <c r="A25" s="130">
        <f>Dépenses!A26</f>
        <v>0</v>
      </c>
      <c r="B25" s="130">
        <f>Dépenses!B26</f>
        <v>0</v>
      </c>
      <c r="C25" s="130">
        <f>Dépenses!C26</f>
        <v>0</v>
      </c>
      <c r="D25" s="156">
        <f>'Instruction Dépense'!H26</f>
        <v>0</v>
      </c>
      <c r="E25" s="131">
        <f>'Instruction Dépense'!I26</f>
        <v>0</v>
      </c>
      <c r="F25" s="143" t="str">
        <f>'Instruction Dépense'!K26</f>
        <v/>
      </c>
      <c r="G25" s="24"/>
      <c r="H25"/>
      <c r="I25"/>
      <c r="J25"/>
      <c r="K25" s="127"/>
      <c r="L25" s="128"/>
    </row>
    <row r="26" spans="1:12" ht="27" customHeight="1" x14ac:dyDescent="0.35">
      <c r="A26" s="130">
        <f>Dépenses!A27</f>
        <v>0</v>
      </c>
      <c r="B26" s="130">
        <f>Dépenses!B27</f>
        <v>0</v>
      </c>
      <c r="C26" s="130">
        <f>Dépenses!C27</f>
        <v>0</v>
      </c>
      <c r="D26" s="156">
        <f>'Instruction Dépense'!H27</f>
        <v>0</v>
      </c>
      <c r="E26" s="131">
        <f>'Instruction Dépense'!I27</f>
        <v>0</v>
      </c>
      <c r="F26" s="143" t="str">
        <f>'Instruction Dépense'!K27</f>
        <v/>
      </c>
      <c r="G26" s="24"/>
      <c r="H26"/>
      <c r="I26"/>
      <c r="J26"/>
      <c r="K26" s="127"/>
      <c r="L26" s="128"/>
    </row>
    <row r="27" spans="1:12" ht="27" customHeight="1" x14ac:dyDescent="0.35">
      <c r="A27" s="130">
        <f>Dépenses!A28</f>
        <v>0</v>
      </c>
      <c r="B27" s="130">
        <f>Dépenses!B28</f>
        <v>0</v>
      </c>
      <c r="C27" s="130">
        <f>Dépenses!C28</f>
        <v>0</v>
      </c>
      <c r="D27" s="156">
        <f>'Instruction Dépense'!H28</f>
        <v>0</v>
      </c>
      <c r="E27" s="131">
        <f>'Instruction Dépense'!I28</f>
        <v>0</v>
      </c>
      <c r="F27" s="143" t="str">
        <f>'Instruction Dépense'!K28</f>
        <v/>
      </c>
      <c r="G27" s="24"/>
      <c r="H27"/>
      <c r="I27"/>
      <c r="J27"/>
      <c r="K27" s="127"/>
      <c r="L27" s="128"/>
    </row>
    <row r="28" spans="1:12" ht="27" customHeight="1" x14ac:dyDescent="0.35">
      <c r="A28" s="130">
        <f>Dépenses!A29</f>
        <v>0</v>
      </c>
      <c r="B28" s="130">
        <f>Dépenses!B29</f>
        <v>0</v>
      </c>
      <c r="C28" s="130">
        <f>Dépenses!C29</f>
        <v>0</v>
      </c>
      <c r="D28" s="156">
        <f>'Instruction Dépense'!H29</f>
        <v>0</v>
      </c>
      <c r="E28" s="131">
        <f>'Instruction Dépense'!I29</f>
        <v>0</v>
      </c>
      <c r="F28" s="143" t="str">
        <f>'Instruction Dépense'!K29</f>
        <v/>
      </c>
      <c r="G28" s="24"/>
      <c r="H28"/>
      <c r="I28"/>
      <c r="J28"/>
      <c r="K28" s="127"/>
      <c r="L28" s="128"/>
    </row>
    <row r="29" spans="1:12" ht="27" customHeight="1" x14ac:dyDescent="0.35">
      <c r="A29" s="130">
        <f>Dépenses!A30</f>
        <v>0</v>
      </c>
      <c r="B29" s="130">
        <f>Dépenses!B30</f>
        <v>0</v>
      </c>
      <c r="C29" s="130">
        <f>Dépenses!C30</f>
        <v>0</v>
      </c>
      <c r="D29" s="156">
        <f>'Instruction Dépense'!H30</f>
        <v>0</v>
      </c>
      <c r="E29" s="131">
        <f>'Instruction Dépense'!I30</f>
        <v>0</v>
      </c>
      <c r="F29" s="143" t="str">
        <f>'Instruction Dépense'!K30</f>
        <v/>
      </c>
      <c r="G29" s="24"/>
      <c r="H29"/>
      <c r="I29"/>
      <c r="J29"/>
      <c r="K29" s="127"/>
      <c r="L29" s="128"/>
    </row>
    <row r="30" spans="1:12" ht="27" customHeight="1" x14ac:dyDescent="0.35">
      <c r="A30" s="130">
        <f>Dépenses!A31</f>
        <v>0</v>
      </c>
      <c r="B30" s="130">
        <f>Dépenses!B31</f>
        <v>0</v>
      </c>
      <c r="C30" s="130">
        <f>Dépenses!C31</f>
        <v>0</v>
      </c>
      <c r="D30" s="156">
        <f>'Instruction Dépense'!H31</f>
        <v>0</v>
      </c>
      <c r="E30" s="131">
        <f>'Instruction Dépense'!I31</f>
        <v>0</v>
      </c>
      <c r="F30" s="143" t="str">
        <f>'Instruction Dépense'!K31</f>
        <v/>
      </c>
      <c r="G30" s="24"/>
      <c r="H30"/>
      <c r="I30"/>
      <c r="J30"/>
      <c r="K30" s="127"/>
      <c r="L30" s="128"/>
    </row>
    <row r="31" spans="1:12" ht="27" customHeight="1" x14ac:dyDescent="0.35">
      <c r="A31" s="130">
        <f>Dépenses!A32</f>
        <v>0</v>
      </c>
      <c r="B31" s="130">
        <f>Dépenses!B32</f>
        <v>0</v>
      </c>
      <c r="C31" s="130">
        <f>Dépenses!C32</f>
        <v>0</v>
      </c>
      <c r="D31" s="156">
        <f>'Instruction Dépense'!H32</f>
        <v>0</v>
      </c>
      <c r="E31" s="131">
        <f>'Instruction Dépense'!I32</f>
        <v>0</v>
      </c>
      <c r="F31" s="143" t="str">
        <f>'Instruction Dépense'!K32</f>
        <v/>
      </c>
      <c r="G31" s="24"/>
      <c r="H31"/>
      <c r="I31"/>
      <c r="J31"/>
      <c r="K31" s="127"/>
      <c r="L31" s="128"/>
    </row>
    <row r="32" spans="1:12" ht="27" customHeight="1" x14ac:dyDescent="0.35">
      <c r="A32" s="130">
        <f>Dépenses!A33</f>
        <v>0</v>
      </c>
      <c r="B32" s="130">
        <f>Dépenses!B33</f>
        <v>0</v>
      </c>
      <c r="C32" s="130">
        <f>Dépenses!C33</f>
        <v>0</v>
      </c>
      <c r="D32" s="156">
        <f>'Instruction Dépense'!H33</f>
        <v>0</v>
      </c>
      <c r="E32" s="131">
        <f>'Instruction Dépense'!I33</f>
        <v>0</v>
      </c>
      <c r="F32" s="143" t="str">
        <f>'Instruction Dépense'!K33</f>
        <v/>
      </c>
      <c r="G32" s="24"/>
      <c r="H32"/>
      <c r="I32"/>
      <c r="J32"/>
      <c r="K32" s="127"/>
      <c r="L32" s="128"/>
    </row>
    <row r="33" spans="1:12" ht="27" customHeight="1" x14ac:dyDescent="0.35">
      <c r="A33" s="130">
        <f>Dépenses!A34</f>
        <v>0</v>
      </c>
      <c r="B33" s="130">
        <f>Dépenses!B34</f>
        <v>0</v>
      </c>
      <c r="C33" s="130">
        <f>Dépenses!C34</f>
        <v>0</v>
      </c>
      <c r="D33" s="156">
        <f>'Instruction Dépense'!H34</f>
        <v>0</v>
      </c>
      <c r="E33" s="131">
        <f>'Instruction Dépense'!I34</f>
        <v>0</v>
      </c>
      <c r="F33" s="143" t="str">
        <f>'Instruction Dépense'!K34</f>
        <v/>
      </c>
      <c r="G33" s="24"/>
      <c r="H33"/>
      <c r="I33"/>
      <c r="J33"/>
      <c r="K33" s="127"/>
      <c r="L33" s="128"/>
    </row>
    <row r="34" spans="1:12" ht="27" customHeight="1" x14ac:dyDescent="0.35">
      <c r="A34" s="130">
        <f>Dépenses!A35</f>
        <v>0</v>
      </c>
      <c r="B34" s="130">
        <f>Dépenses!B35</f>
        <v>0</v>
      </c>
      <c r="C34" s="130">
        <f>Dépenses!C35</f>
        <v>0</v>
      </c>
      <c r="D34" s="156">
        <f>'Instruction Dépense'!H35</f>
        <v>0</v>
      </c>
      <c r="E34" s="131">
        <f>'Instruction Dépense'!I35</f>
        <v>0</v>
      </c>
      <c r="F34" s="143" t="str">
        <f>'Instruction Dépense'!K35</f>
        <v/>
      </c>
      <c r="G34" s="24"/>
      <c r="H34"/>
      <c r="I34"/>
      <c r="J34"/>
      <c r="K34" s="127"/>
      <c r="L34" s="128"/>
    </row>
    <row r="35" spans="1:12" ht="27" customHeight="1" x14ac:dyDescent="0.35">
      <c r="A35" s="130">
        <f>Dépenses!A36</f>
        <v>0</v>
      </c>
      <c r="B35" s="130">
        <f>Dépenses!B36</f>
        <v>0</v>
      </c>
      <c r="C35" s="130">
        <f>Dépenses!C36</f>
        <v>0</v>
      </c>
      <c r="D35" s="156">
        <f>'Instruction Dépense'!H36</f>
        <v>0</v>
      </c>
      <c r="E35" s="131">
        <f>'Instruction Dépense'!I36</f>
        <v>0</v>
      </c>
      <c r="F35" s="143" t="str">
        <f>'Instruction Dépense'!K36</f>
        <v/>
      </c>
      <c r="G35" s="24"/>
      <c r="H35"/>
      <c r="I35"/>
      <c r="J35"/>
      <c r="K35" s="127"/>
      <c r="L35" s="128"/>
    </row>
    <row r="36" spans="1:12" ht="27" customHeight="1" x14ac:dyDescent="0.35">
      <c r="A36" s="130">
        <f>Dépenses!A37</f>
        <v>0</v>
      </c>
      <c r="B36" s="130">
        <f>Dépenses!B37</f>
        <v>0</v>
      </c>
      <c r="C36" s="130">
        <f>Dépenses!C37</f>
        <v>0</v>
      </c>
      <c r="D36" s="156">
        <f>'Instruction Dépense'!H37</f>
        <v>0</v>
      </c>
      <c r="E36" s="131">
        <f>'Instruction Dépense'!I37</f>
        <v>0</v>
      </c>
      <c r="F36" s="143" t="str">
        <f>'Instruction Dépense'!K37</f>
        <v/>
      </c>
      <c r="G36" s="24"/>
      <c r="H36"/>
      <c r="I36"/>
      <c r="J36"/>
      <c r="K36" s="127"/>
      <c r="L36" s="128"/>
    </row>
    <row r="37" spans="1:12" ht="27" customHeight="1" x14ac:dyDescent="0.35">
      <c r="A37" s="130">
        <f>Dépenses!A38</f>
        <v>0</v>
      </c>
      <c r="B37" s="130">
        <f>Dépenses!B38</f>
        <v>0</v>
      </c>
      <c r="C37" s="130">
        <f>Dépenses!C38</f>
        <v>0</v>
      </c>
      <c r="D37" s="156">
        <f>'Instruction Dépense'!H38</f>
        <v>0</v>
      </c>
      <c r="E37" s="131">
        <f>'Instruction Dépense'!I38</f>
        <v>0</v>
      </c>
      <c r="F37" s="143" t="str">
        <f>'Instruction Dépense'!K38</f>
        <v/>
      </c>
      <c r="G37" s="24"/>
      <c r="H37"/>
      <c r="I37"/>
      <c r="J37"/>
      <c r="K37" s="127"/>
      <c r="L37" s="128"/>
    </row>
    <row r="38" spans="1:12" ht="27" customHeight="1" x14ac:dyDescent="0.35">
      <c r="A38" s="130">
        <f>Dépenses!A39</f>
        <v>0</v>
      </c>
      <c r="B38" s="130">
        <f>Dépenses!B39</f>
        <v>0</v>
      </c>
      <c r="C38" s="130">
        <f>Dépenses!C39</f>
        <v>0</v>
      </c>
      <c r="D38" s="156">
        <f>'Instruction Dépense'!H39</f>
        <v>0</v>
      </c>
      <c r="E38" s="131">
        <f>'Instruction Dépense'!I39</f>
        <v>0</v>
      </c>
      <c r="F38" s="143" t="str">
        <f>'Instruction Dépense'!K39</f>
        <v/>
      </c>
      <c r="G38" s="24"/>
      <c r="H38"/>
      <c r="I38"/>
      <c r="J38"/>
      <c r="K38" s="127"/>
      <c r="L38" s="128"/>
    </row>
    <row r="39" spans="1:12" ht="27" customHeight="1" x14ac:dyDescent="0.35">
      <c r="A39" s="130">
        <f>Dépenses!A40</f>
        <v>0</v>
      </c>
      <c r="B39" s="130">
        <f>Dépenses!B40</f>
        <v>0</v>
      </c>
      <c r="C39" s="130">
        <f>Dépenses!C40</f>
        <v>0</v>
      </c>
      <c r="D39" s="156">
        <f>'Instruction Dépense'!H40</f>
        <v>0</v>
      </c>
      <c r="E39" s="131">
        <f>'Instruction Dépense'!I40</f>
        <v>0</v>
      </c>
      <c r="F39" s="143" t="str">
        <f>'Instruction Dépense'!K40</f>
        <v/>
      </c>
      <c r="G39" s="24"/>
      <c r="H39"/>
      <c r="I39"/>
      <c r="J39"/>
      <c r="K39" s="127"/>
      <c r="L39" s="128"/>
    </row>
    <row r="40" spans="1:12" ht="27" customHeight="1" x14ac:dyDescent="0.35">
      <c r="A40" s="130">
        <f>Dépenses!A41</f>
        <v>0</v>
      </c>
      <c r="B40" s="130">
        <f>Dépenses!B41</f>
        <v>0</v>
      </c>
      <c r="C40" s="130">
        <f>Dépenses!C41</f>
        <v>0</v>
      </c>
      <c r="D40" s="156">
        <f>'Instruction Dépense'!H41</f>
        <v>0</v>
      </c>
      <c r="E40" s="131">
        <f>'Instruction Dépense'!I41</f>
        <v>0</v>
      </c>
      <c r="F40" s="143" t="str">
        <f>'Instruction Dépense'!K41</f>
        <v/>
      </c>
      <c r="G40" s="24"/>
      <c r="H40"/>
      <c r="I40"/>
      <c r="J40"/>
      <c r="K40" s="127"/>
      <c r="L40" s="128"/>
    </row>
    <row r="41" spans="1:12" ht="27" customHeight="1" x14ac:dyDescent="0.35">
      <c r="A41" s="130">
        <f>Dépenses!A42</f>
        <v>0</v>
      </c>
      <c r="B41" s="130">
        <f>Dépenses!B42</f>
        <v>0</v>
      </c>
      <c r="C41" s="130">
        <f>Dépenses!C42</f>
        <v>0</v>
      </c>
      <c r="D41" s="156">
        <f>'Instruction Dépense'!H42</f>
        <v>0</v>
      </c>
      <c r="E41" s="131">
        <f>'Instruction Dépense'!I42</f>
        <v>0</v>
      </c>
      <c r="F41" s="143" t="str">
        <f>'Instruction Dépense'!K42</f>
        <v/>
      </c>
      <c r="G41" s="24"/>
      <c r="H41"/>
      <c r="I41"/>
      <c r="J41"/>
      <c r="K41" s="127"/>
      <c r="L41" s="128"/>
    </row>
    <row r="42" spans="1:12" ht="27" customHeight="1" x14ac:dyDescent="0.35">
      <c r="A42" s="130">
        <f>Dépenses!A43</f>
        <v>0</v>
      </c>
      <c r="B42" s="130">
        <f>Dépenses!B43</f>
        <v>0</v>
      </c>
      <c r="C42" s="130">
        <f>Dépenses!C43</f>
        <v>0</v>
      </c>
      <c r="D42" s="156">
        <f>'Instruction Dépense'!H43</f>
        <v>0</v>
      </c>
      <c r="E42" s="131">
        <f>'Instruction Dépense'!I43</f>
        <v>0</v>
      </c>
      <c r="F42" s="143" t="str">
        <f>'Instruction Dépense'!K43</f>
        <v/>
      </c>
      <c r="G42" s="24"/>
      <c r="H42"/>
      <c r="I42"/>
      <c r="J42"/>
      <c r="K42" s="127"/>
      <c r="L42" s="128"/>
    </row>
    <row r="43" spans="1:12" ht="27" customHeight="1" x14ac:dyDescent="0.35">
      <c r="A43" s="130">
        <f>Dépenses!A44</f>
        <v>0</v>
      </c>
      <c r="B43" s="130">
        <f>Dépenses!B44</f>
        <v>0</v>
      </c>
      <c r="C43" s="130">
        <f>Dépenses!C44</f>
        <v>0</v>
      </c>
      <c r="D43" s="156">
        <f>'Instruction Dépense'!H44</f>
        <v>0</v>
      </c>
      <c r="E43" s="131">
        <f>'Instruction Dépense'!I44</f>
        <v>0</v>
      </c>
      <c r="F43" s="143" t="str">
        <f>'Instruction Dépense'!K44</f>
        <v/>
      </c>
      <c r="G43" s="24"/>
      <c r="H43"/>
      <c r="I43"/>
      <c r="J43"/>
      <c r="K43" s="127"/>
      <c r="L43" s="128"/>
    </row>
    <row r="44" spans="1:12" ht="27" customHeight="1" x14ac:dyDescent="0.35">
      <c r="A44" s="130">
        <f>Dépenses!A45</f>
        <v>0</v>
      </c>
      <c r="B44" s="130">
        <f>Dépenses!B45</f>
        <v>0</v>
      </c>
      <c r="C44" s="130">
        <f>Dépenses!C45</f>
        <v>0</v>
      </c>
      <c r="D44" s="156">
        <f>'Instruction Dépense'!H45</f>
        <v>0</v>
      </c>
      <c r="E44" s="131">
        <f>'Instruction Dépense'!I45</f>
        <v>0</v>
      </c>
      <c r="F44" s="143" t="str">
        <f>'Instruction Dépense'!K45</f>
        <v/>
      </c>
      <c r="G44" s="24"/>
      <c r="H44"/>
      <c r="I44"/>
      <c r="J44"/>
      <c r="K44" s="127"/>
      <c r="L44" s="128"/>
    </row>
    <row r="45" spans="1:12" ht="59" x14ac:dyDescent="0.35">
      <c r="A45" s="123" t="s">
        <v>68</v>
      </c>
      <c r="B45" s="123" t="s">
        <v>97</v>
      </c>
      <c r="C45" s="123" t="s">
        <v>102</v>
      </c>
      <c r="D45" s="124" t="s">
        <v>150</v>
      </c>
      <c r="E45" s="125" t="s">
        <v>91</v>
      </c>
      <c r="F45" s="126" t="s">
        <v>18</v>
      </c>
      <c r="G45" s="24"/>
      <c r="H45"/>
      <c r="I45"/>
      <c r="J45"/>
      <c r="K45" s="127"/>
      <c r="L45" s="128"/>
    </row>
    <row r="46" spans="1:12" ht="27" customHeight="1" x14ac:dyDescent="0.35">
      <c r="A46" s="130">
        <f>Dépenses!A47</f>
        <v>0</v>
      </c>
      <c r="B46" s="130">
        <f>Dépenses!B47</f>
        <v>0</v>
      </c>
      <c r="C46" s="130">
        <f>Dépenses!C47</f>
        <v>0</v>
      </c>
      <c r="D46" s="156">
        <f>'Instruction Dépense'!H47</f>
        <v>0</v>
      </c>
      <c r="E46" s="131">
        <f>'Instruction Dépense'!I47</f>
        <v>0</v>
      </c>
      <c r="F46" s="143" t="str">
        <f>'Instruction Dépense'!K47</f>
        <v/>
      </c>
      <c r="G46" s="24"/>
      <c r="H46"/>
      <c r="I46"/>
      <c r="J46"/>
      <c r="K46" s="127"/>
      <c r="L46" s="128"/>
    </row>
    <row r="47" spans="1:12" ht="27" customHeight="1" x14ac:dyDescent="0.35">
      <c r="A47" s="130">
        <f>Dépenses!A48</f>
        <v>0</v>
      </c>
      <c r="B47" s="130">
        <f>Dépenses!B48</f>
        <v>0</v>
      </c>
      <c r="C47" s="130">
        <f>Dépenses!C48</f>
        <v>0</v>
      </c>
      <c r="D47" s="156">
        <f>'Instruction Dépense'!H48</f>
        <v>0</v>
      </c>
      <c r="E47" s="131">
        <f>'Instruction Dépense'!I48</f>
        <v>0</v>
      </c>
      <c r="F47" s="143" t="str">
        <f>'Instruction Dépense'!K48</f>
        <v/>
      </c>
      <c r="G47" s="24"/>
      <c r="H47"/>
      <c r="I47"/>
      <c r="J47"/>
      <c r="K47" s="127"/>
      <c r="L47" s="128"/>
    </row>
    <row r="48" spans="1:12" s="80" customFormat="1" ht="27" customHeight="1" x14ac:dyDescent="0.35">
      <c r="A48" s="130">
        <f>Dépenses!A49</f>
        <v>0</v>
      </c>
      <c r="B48" s="130">
        <f>Dépenses!B49</f>
        <v>0</v>
      </c>
      <c r="C48" s="130">
        <f>Dépenses!C49</f>
        <v>0</v>
      </c>
      <c r="D48" s="156">
        <f>'Instruction Dépense'!H49</f>
        <v>0</v>
      </c>
      <c r="E48" s="131">
        <f>'Instruction Dépense'!I49</f>
        <v>0</v>
      </c>
      <c r="F48" s="143" t="str">
        <f>'Instruction Dépense'!K49</f>
        <v/>
      </c>
      <c r="G48" s="24"/>
      <c r="K48" s="127"/>
      <c r="L48" s="128"/>
    </row>
    <row r="49" spans="1:12" s="80" customFormat="1" ht="27" customHeight="1" x14ac:dyDescent="0.35">
      <c r="A49" s="130">
        <f>Dépenses!A50</f>
        <v>0</v>
      </c>
      <c r="B49" s="130">
        <f>Dépenses!B50</f>
        <v>0</v>
      </c>
      <c r="C49" s="130">
        <f>Dépenses!C50</f>
        <v>0</v>
      </c>
      <c r="D49" s="156">
        <f>'Instruction Dépense'!H50</f>
        <v>0</v>
      </c>
      <c r="E49" s="131">
        <f>'Instruction Dépense'!I50</f>
        <v>0</v>
      </c>
      <c r="F49" s="143" t="str">
        <f>'Instruction Dépense'!K50</f>
        <v/>
      </c>
      <c r="G49" s="24"/>
      <c r="K49" s="127"/>
      <c r="L49" s="128"/>
    </row>
    <row r="50" spans="1:12" s="80" customFormat="1" ht="27" customHeight="1" x14ac:dyDescent="0.35">
      <c r="A50" s="130">
        <f>Dépenses!A51</f>
        <v>0</v>
      </c>
      <c r="B50" s="130">
        <f>Dépenses!B51</f>
        <v>0</v>
      </c>
      <c r="C50" s="130">
        <f>Dépenses!C51</f>
        <v>0</v>
      </c>
      <c r="D50" s="156">
        <f>'Instruction Dépense'!H51</f>
        <v>0</v>
      </c>
      <c r="E50" s="131">
        <f>'Instruction Dépense'!I51</f>
        <v>0</v>
      </c>
      <c r="F50" s="143" t="str">
        <f>'Instruction Dépense'!K51</f>
        <v/>
      </c>
      <c r="G50" s="24"/>
      <c r="K50" s="127"/>
      <c r="L50" s="128"/>
    </row>
    <row r="51" spans="1:12" s="80" customFormat="1" ht="27" customHeight="1" x14ac:dyDescent="0.35">
      <c r="A51" s="130">
        <f>Dépenses!A52</f>
        <v>0</v>
      </c>
      <c r="B51" s="130">
        <f>Dépenses!B52</f>
        <v>0</v>
      </c>
      <c r="C51" s="130">
        <f>Dépenses!C52</f>
        <v>0</v>
      </c>
      <c r="D51" s="156">
        <f>'Instruction Dépense'!H52</f>
        <v>0</v>
      </c>
      <c r="E51" s="131">
        <f>'Instruction Dépense'!I52</f>
        <v>0</v>
      </c>
      <c r="F51" s="143" t="str">
        <f>'Instruction Dépense'!K52</f>
        <v/>
      </c>
      <c r="G51" s="24"/>
      <c r="K51" s="127"/>
      <c r="L51" s="128"/>
    </row>
    <row r="52" spans="1:12" s="80" customFormat="1" ht="27" customHeight="1" x14ac:dyDescent="0.35">
      <c r="A52" s="130">
        <f>Dépenses!A53</f>
        <v>0</v>
      </c>
      <c r="B52" s="130">
        <f>Dépenses!B53</f>
        <v>0</v>
      </c>
      <c r="C52" s="130">
        <f>Dépenses!C53</f>
        <v>0</v>
      </c>
      <c r="D52" s="156">
        <f>'Instruction Dépense'!H53</f>
        <v>0</v>
      </c>
      <c r="E52" s="131">
        <f>'Instruction Dépense'!I53</f>
        <v>0</v>
      </c>
      <c r="F52" s="143" t="str">
        <f>'Instruction Dépense'!K53</f>
        <v/>
      </c>
      <c r="G52" s="24"/>
      <c r="K52" s="127"/>
      <c r="L52" s="128"/>
    </row>
    <row r="53" spans="1:12" s="80" customFormat="1" ht="27" customHeight="1" x14ac:dyDescent="0.35">
      <c r="A53" s="130">
        <f>Dépenses!A54</f>
        <v>0</v>
      </c>
      <c r="B53" s="130">
        <f>Dépenses!B54</f>
        <v>0</v>
      </c>
      <c r="C53" s="130">
        <f>Dépenses!C54</f>
        <v>0</v>
      </c>
      <c r="D53" s="156">
        <f>'Instruction Dépense'!H54</f>
        <v>0</v>
      </c>
      <c r="E53" s="131">
        <f>'Instruction Dépense'!I54</f>
        <v>0</v>
      </c>
      <c r="F53" s="143" t="str">
        <f>'Instruction Dépense'!K54</f>
        <v/>
      </c>
      <c r="G53" s="24"/>
      <c r="K53" s="127"/>
      <c r="L53" s="128"/>
    </row>
    <row r="54" spans="1:12" s="80" customFormat="1" ht="27" customHeight="1" x14ac:dyDescent="0.35">
      <c r="A54" s="130">
        <f>Dépenses!A55</f>
        <v>0</v>
      </c>
      <c r="B54" s="130">
        <f>Dépenses!B55</f>
        <v>0</v>
      </c>
      <c r="C54" s="130">
        <f>Dépenses!C55</f>
        <v>0</v>
      </c>
      <c r="D54" s="156">
        <f>'Instruction Dépense'!H55</f>
        <v>0</v>
      </c>
      <c r="E54" s="131">
        <f>'Instruction Dépense'!I55</f>
        <v>0</v>
      </c>
      <c r="F54" s="143" t="str">
        <f>'Instruction Dépense'!K55</f>
        <v/>
      </c>
      <c r="G54" s="24"/>
      <c r="K54" s="127"/>
      <c r="L54" s="128"/>
    </row>
    <row r="55" spans="1:12" s="80" customFormat="1" ht="27" customHeight="1" x14ac:dyDescent="0.35">
      <c r="A55" s="130">
        <f>Dépenses!A56</f>
        <v>0</v>
      </c>
      <c r="B55" s="130">
        <f>Dépenses!B56</f>
        <v>0</v>
      </c>
      <c r="C55" s="130">
        <f>Dépenses!C56</f>
        <v>0</v>
      </c>
      <c r="D55" s="156">
        <f>'Instruction Dépense'!H56</f>
        <v>0</v>
      </c>
      <c r="E55" s="131">
        <f>'Instruction Dépense'!I56</f>
        <v>0</v>
      </c>
      <c r="F55" s="143" t="str">
        <f>'Instruction Dépense'!K56</f>
        <v/>
      </c>
      <c r="G55" s="24"/>
      <c r="K55" s="127"/>
      <c r="L55" s="128"/>
    </row>
    <row r="56" spans="1:12" s="80" customFormat="1" ht="27" customHeight="1" x14ac:dyDescent="0.35">
      <c r="A56" s="130">
        <f>Dépenses!A57</f>
        <v>0</v>
      </c>
      <c r="B56" s="130">
        <f>Dépenses!B57</f>
        <v>0</v>
      </c>
      <c r="C56" s="130">
        <f>Dépenses!C57</f>
        <v>0</v>
      </c>
      <c r="D56" s="156">
        <f>'Instruction Dépense'!H57</f>
        <v>0</v>
      </c>
      <c r="E56" s="131">
        <f>'Instruction Dépense'!I57</f>
        <v>0</v>
      </c>
      <c r="F56" s="143" t="str">
        <f>'Instruction Dépense'!K57</f>
        <v/>
      </c>
      <c r="G56" s="24"/>
      <c r="K56" s="127"/>
      <c r="L56" s="128"/>
    </row>
    <row r="57" spans="1:12" s="80" customFormat="1" ht="27" customHeight="1" x14ac:dyDescent="0.35">
      <c r="A57" s="130">
        <f>Dépenses!A58</f>
        <v>0</v>
      </c>
      <c r="B57" s="130">
        <f>Dépenses!B58</f>
        <v>0</v>
      </c>
      <c r="C57" s="130">
        <f>Dépenses!C58</f>
        <v>0</v>
      </c>
      <c r="D57" s="156">
        <f>'Instruction Dépense'!H58</f>
        <v>0</v>
      </c>
      <c r="E57" s="131">
        <f>'Instruction Dépense'!I58</f>
        <v>0</v>
      </c>
      <c r="F57" s="143" t="str">
        <f>'Instruction Dépense'!K58</f>
        <v/>
      </c>
      <c r="G57" s="24"/>
      <c r="K57" s="127"/>
      <c r="L57" s="128"/>
    </row>
    <row r="58" spans="1:12" s="80" customFormat="1" ht="27" customHeight="1" x14ac:dyDescent="0.35">
      <c r="A58" s="130">
        <f>Dépenses!A59</f>
        <v>0</v>
      </c>
      <c r="B58" s="130">
        <f>Dépenses!B59</f>
        <v>0</v>
      </c>
      <c r="C58" s="130">
        <f>Dépenses!C59</f>
        <v>0</v>
      </c>
      <c r="D58" s="156">
        <f>'Instruction Dépense'!H59</f>
        <v>0</v>
      </c>
      <c r="E58" s="131">
        <f>'Instruction Dépense'!I59</f>
        <v>0</v>
      </c>
      <c r="F58" s="143" t="str">
        <f>'Instruction Dépense'!K59</f>
        <v/>
      </c>
      <c r="G58" s="24"/>
      <c r="K58" s="127"/>
      <c r="L58" s="128"/>
    </row>
    <row r="59" spans="1:12" s="80" customFormat="1" ht="27" customHeight="1" x14ac:dyDescent="0.35">
      <c r="A59" s="130">
        <f>Dépenses!A60</f>
        <v>0</v>
      </c>
      <c r="B59" s="130">
        <f>Dépenses!B60</f>
        <v>0</v>
      </c>
      <c r="C59" s="130">
        <f>Dépenses!C60</f>
        <v>0</v>
      </c>
      <c r="D59" s="156">
        <f>'Instruction Dépense'!H60</f>
        <v>0</v>
      </c>
      <c r="E59" s="131">
        <f>'Instruction Dépense'!I60</f>
        <v>0</v>
      </c>
      <c r="F59" s="143" t="str">
        <f>'Instruction Dépense'!K60</f>
        <v/>
      </c>
      <c r="G59" s="24"/>
      <c r="K59" s="127"/>
      <c r="L59" s="128"/>
    </row>
    <row r="60" spans="1:12" s="80" customFormat="1" ht="27" customHeight="1" x14ac:dyDescent="0.35">
      <c r="A60" s="130">
        <f>Dépenses!A61</f>
        <v>0</v>
      </c>
      <c r="B60" s="130">
        <f>Dépenses!B61</f>
        <v>0</v>
      </c>
      <c r="C60" s="130">
        <f>Dépenses!C61</f>
        <v>0</v>
      </c>
      <c r="D60" s="156">
        <f>'Instruction Dépense'!H61</f>
        <v>0</v>
      </c>
      <c r="E60" s="131">
        <f>'Instruction Dépense'!I61</f>
        <v>0</v>
      </c>
      <c r="F60" s="143" t="str">
        <f>'Instruction Dépense'!K61</f>
        <v/>
      </c>
      <c r="G60" s="24"/>
      <c r="K60" s="127"/>
      <c r="L60" s="128"/>
    </row>
    <row r="61" spans="1:12" s="80" customFormat="1" ht="27" customHeight="1" x14ac:dyDescent="0.35">
      <c r="A61" s="130">
        <f>Dépenses!A62</f>
        <v>0</v>
      </c>
      <c r="B61" s="130">
        <f>Dépenses!B62</f>
        <v>0</v>
      </c>
      <c r="C61" s="130">
        <f>Dépenses!C62</f>
        <v>0</v>
      </c>
      <c r="D61" s="156">
        <f>'Instruction Dépense'!H62</f>
        <v>0</v>
      </c>
      <c r="E61" s="131">
        <f>'Instruction Dépense'!I62</f>
        <v>0</v>
      </c>
      <c r="F61" s="143" t="str">
        <f>'Instruction Dépense'!K62</f>
        <v/>
      </c>
      <c r="G61" s="24"/>
      <c r="K61" s="127"/>
      <c r="L61" s="128"/>
    </row>
    <row r="62" spans="1:12" s="80" customFormat="1" ht="27" customHeight="1" x14ac:dyDescent="0.35">
      <c r="A62" s="130">
        <f>Dépenses!A63</f>
        <v>0</v>
      </c>
      <c r="B62" s="130">
        <f>Dépenses!B63</f>
        <v>0</v>
      </c>
      <c r="C62" s="130">
        <f>Dépenses!C63</f>
        <v>0</v>
      </c>
      <c r="D62" s="156">
        <f>'Instruction Dépense'!H63</f>
        <v>0</v>
      </c>
      <c r="E62" s="131">
        <f>'Instruction Dépense'!I63</f>
        <v>0</v>
      </c>
      <c r="F62" s="143" t="str">
        <f>'Instruction Dépense'!K63</f>
        <v/>
      </c>
      <c r="G62" s="24"/>
      <c r="K62" s="127"/>
      <c r="L62" s="128"/>
    </row>
    <row r="63" spans="1:12" s="80" customFormat="1" ht="27" customHeight="1" x14ac:dyDescent="0.35">
      <c r="A63" s="130">
        <f>Dépenses!A64</f>
        <v>0</v>
      </c>
      <c r="B63" s="130">
        <f>Dépenses!B64</f>
        <v>0</v>
      </c>
      <c r="C63" s="130">
        <f>Dépenses!C64</f>
        <v>0</v>
      </c>
      <c r="D63" s="156">
        <f>'Instruction Dépense'!H64</f>
        <v>0</v>
      </c>
      <c r="E63" s="131">
        <f>'Instruction Dépense'!I64</f>
        <v>0</v>
      </c>
      <c r="F63" s="143" t="str">
        <f>'Instruction Dépense'!K64</f>
        <v/>
      </c>
      <c r="G63" s="24"/>
      <c r="K63" s="127"/>
      <c r="L63" s="128"/>
    </row>
    <row r="64" spans="1:12" ht="27" customHeight="1" x14ac:dyDescent="0.35">
      <c r="A64" s="130">
        <f>Dépenses!A65</f>
        <v>0</v>
      </c>
      <c r="B64" s="130">
        <f>Dépenses!B65</f>
        <v>0</v>
      </c>
      <c r="C64" s="130">
        <f>Dépenses!C65</f>
        <v>0</v>
      </c>
      <c r="D64" s="156">
        <f>'Instruction Dépense'!H65</f>
        <v>0</v>
      </c>
      <c r="E64" s="131">
        <f>'Instruction Dépense'!I65</f>
        <v>0</v>
      </c>
      <c r="F64" s="143" t="str">
        <f>'Instruction Dépense'!K65</f>
        <v/>
      </c>
      <c r="G64" s="24"/>
      <c r="H64"/>
      <c r="I64"/>
      <c r="J64"/>
      <c r="K64" s="127"/>
      <c r="L64" s="128"/>
    </row>
    <row r="65" spans="1:12" ht="27" customHeight="1" x14ac:dyDescent="0.35">
      <c r="A65" s="130">
        <f>Dépenses!A66</f>
        <v>0</v>
      </c>
      <c r="B65" s="130">
        <f>Dépenses!B66</f>
        <v>0</v>
      </c>
      <c r="C65" s="130">
        <f>Dépenses!C66</f>
        <v>0</v>
      </c>
      <c r="D65" s="156">
        <f>'Instruction Dépense'!H66</f>
        <v>0</v>
      </c>
      <c r="E65" s="131">
        <f>'Instruction Dépense'!I66</f>
        <v>0</v>
      </c>
      <c r="F65" s="143" t="str">
        <f>'Instruction Dépense'!K66</f>
        <v/>
      </c>
      <c r="G65" s="24"/>
      <c r="H65"/>
      <c r="I65"/>
      <c r="J65"/>
      <c r="K65" s="127"/>
      <c r="L65" s="128"/>
    </row>
    <row r="66" spans="1:12" x14ac:dyDescent="0.35">
      <c r="A66" s="132"/>
      <c r="B66" s="132"/>
      <c r="C66" s="132"/>
      <c r="D66" s="133"/>
      <c r="E66" s="133"/>
      <c r="F66" s="134"/>
      <c r="G66" s="24"/>
      <c r="H66" s="135"/>
      <c r="I66" s="135"/>
      <c r="J66" s="121"/>
      <c r="K66" s="24"/>
      <c r="L66" s="128"/>
    </row>
    <row r="67" spans="1:12" s="80" customFormat="1" ht="30" x14ac:dyDescent="0.35">
      <c r="A67" s="20" t="s">
        <v>146</v>
      </c>
      <c r="B67" s="20"/>
      <c r="C67" s="20"/>
      <c r="D67" s="21"/>
      <c r="E67" s="21"/>
      <c r="F67" s="22"/>
      <c r="G67" s="22"/>
      <c r="H67" s="23"/>
      <c r="I67" s="23"/>
      <c r="J67" s="121"/>
      <c r="K67"/>
    </row>
    <row r="68" spans="1:12" s="80" customFormat="1" ht="18" x14ac:dyDescent="0.35">
      <c r="A68" s="25" t="s">
        <v>10</v>
      </c>
      <c r="B68" s="25"/>
      <c r="C68" s="21"/>
      <c r="D68" s="1"/>
      <c r="E68" s="1"/>
      <c r="F68" s="22"/>
      <c r="G68" s="22"/>
      <c r="H68" s="23"/>
      <c r="I68" s="23"/>
      <c r="J68" s="121"/>
      <c r="K68"/>
    </row>
    <row r="69" spans="1:12" s="80" customFormat="1" ht="39" customHeight="1" x14ac:dyDescent="0.5">
      <c r="A69" s="30" t="s">
        <v>1</v>
      </c>
      <c r="B69" s="30"/>
      <c r="C69" s="25"/>
      <c r="D69" s="25"/>
      <c r="E69" s="25"/>
      <c r="F69" s="25"/>
      <c r="G69" s="25"/>
      <c r="H69" s="14"/>
      <c r="I69" s="14"/>
      <c r="J69" s="121"/>
      <c r="K69"/>
    </row>
    <row r="70" spans="1:12" s="80" customFormat="1" ht="20" x14ac:dyDescent="0.35">
      <c r="A70" s="25" t="s">
        <v>149</v>
      </c>
      <c r="B70" s="32"/>
      <c r="C70" s="33"/>
      <c r="D70" s="33"/>
      <c r="E70" s="33"/>
      <c r="F70" s="29"/>
      <c r="G70" s="29"/>
      <c r="H70" s="14"/>
      <c r="I70" s="14"/>
      <c r="J70" s="122"/>
      <c r="K70"/>
    </row>
    <row r="71" spans="1:12" s="80" customFormat="1" ht="15.5" x14ac:dyDescent="0.35">
      <c r="A71" s="168" t="s">
        <v>2</v>
      </c>
      <c r="B71" s="169"/>
      <c r="C71" s="170"/>
      <c r="D71" s="171"/>
      <c r="E71" s="34"/>
      <c r="F71" s="29"/>
      <c r="G71" s="29"/>
      <c r="H71" s="35"/>
      <c r="I71" s="35"/>
      <c r="J71" s="122"/>
      <c r="K71"/>
    </row>
    <row r="72" spans="1:12" s="80" customFormat="1" ht="27" customHeight="1" x14ac:dyDescent="0.35">
      <c r="A72" s="193" t="s">
        <v>101</v>
      </c>
      <c r="B72" s="194"/>
      <c r="C72" s="195">
        <f>Dépenses!C7</f>
        <v>0</v>
      </c>
      <c r="D72" s="196"/>
      <c r="E72" s="33"/>
      <c r="F72" s="33"/>
      <c r="G72" s="29"/>
      <c r="H72" s="13"/>
      <c r="I72" s="13"/>
      <c r="J72" s="122"/>
      <c r="K72"/>
    </row>
    <row r="73" spans="1:12" s="80" customFormat="1" ht="20" x14ac:dyDescent="0.35">
      <c r="A73" s="36"/>
      <c r="B73" s="36"/>
      <c r="C73" s="37"/>
      <c r="D73" s="2"/>
      <c r="E73" s="33"/>
      <c r="F73" s="33"/>
      <c r="G73" s="29"/>
      <c r="H73" s="13"/>
      <c r="I73" s="13"/>
      <c r="J73" s="122"/>
      <c r="K73"/>
    </row>
    <row r="74" spans="1:12" s="80" customFormat="1" ht="15.5" customHeight="1" x14ac:dyDescent="0.35">
      <c r="A74" s="168" t="s">
        <v>3</v>
      </c>
      <c r="B74" s="169"/>
      <c r="C74" s="170"/>
      <c r="D74" s="171"/>
      <c r="E74" s="33"/>
      <c r="F74" s="33"/>
      <c r="G74" s="29"/>
      <c r="H74" s="14"/>
      <c r="I74" s="14"/>
      <c r="J74" s="14"/>
      <c r="K74" s="14"/>
    </row>
    <row r="75" spans="1:12" s="80" customFormat="1" ht="27" customHeight="1" x14ac:dyDescent="0.35">
      <c r="A75" s="193" t="s">
        <v>4</v>
      </c>
      <c r="B75" s="194"/>
      <c r="C75" s="195">
        <f>Dépenses!C10</f>
        <v>0</v>
      </c>
      <c r="D75" s="196"/>
      <c r="E75" s="33"/>
      <c r="F75" s="33"/>
      <c r="G75" s="29"/>
      <c r="H75" s="35"/>
      <c r="I75" s="35"/>
      <c r="J75" s="35"/>
      <c r="K75" s="35"/>
    </row>
    <row r="76" spans="1:12" ht="24.65" customHeight="1" x14ac:dyDescent="0.5">
      <c r="A76" s="41" t="s">
        <v>151</v>
      </c>
      <c r="B76" s="41"/>
      <c r="C76" s="136"/>
      <c r="D76" s="137"/>
      <c r="E76" s="137"/>
      <c r="F76" s="138"/>
      <c r="G76" s="137"/>
      <c r="H76" s="139"/>
      <c r="I76" s="192"/>
      <c r="J76" s="192"/>
      <c r="K76" s="192"/>
      <c r="L76" s="192"/>
    </row>
    <row r="77" spans="1:12" ht="83.5" customHeight="1" x14ac:dyDescent="0.35">
      <c r="A77" s="150" t="s">
        <v>69</v>
      </c>
      <c r="B77" s="123" t="s">
        <v>97</v>
      </c>
      <c r="C77" s="123" t="s">
        <v>96</v>
      </c>
      <c r="D77" s="123" t="s">
        <v>5</v>
      </c>
      <c r="E77" s="123" t="s">
        <v>107</v>
      </c>
      <c r="F77" s="124" t="s">
        <v>148</v>
      </c>
      <c r="G77" s="144" t="s">
        <v>18</v>
      </c>
      <c r="H77" s="145" t="s">
        <v>152</v>
      </c>
      <c r="L77" s="67"/>
    </row>
    <row r="78" spans="1:12" ht="27" customHeight="1" x14ac:dyDescent="0.35">
      <c r="A78" s="152"/>
      <c r="B78" s="149">
        <f>Dépenses!B72</f>
        <v>0</v>
      </c>
      <c r="C78" s="130">
        <f>Dépenses!C72</f>
        <v>0</v>
      </c>
      <c r="D78" s="130">
        <f>Dépenses!D72</f>
        <v>0</v>
      </c>
      <c r="E78" s="130">
        <f>Dépenses!E72</f>
        <v>0</v>
      </c>
      <c r="F78" s="156">
        <f>'Instruction Dépense'!J70</f>
        <v>0</v>
      </c>
      <c r="G78" s="140" t="e">
        <f>#REF!</f>
        <v>#REF!</v>
      </c>
      <c r="H78" s="146">
        <f>'Instruction Dépense'!N70</f>
        <v>0</v>
      </c>
      <c r="L78" s="141"/>
    </row>
    <row r="79" spans="1:12" ht="27" customHeight="1" x14ac:dyDescent="0.35">
      <c r="A79" s="151"/>
      <c r="B79" s="149">
        <f>Dépenses!B73</f>
        <v>0</v>
      </c>
      <c r="C79" s="130">
        <f>Dépenses!C73</f>
        <v>0</v>
      </c>
      <c r="D79" s="130">
        <f>Dépenses!D73</f>
        <v>0</v>
      </c>
      <c r="E79" s="130">
        <f>Dépenses!E73</f>
        <v>0</v>
      </c>
      <c r="F79" s="156">
        <f>'Instruction Dépense'!J71</f>
        <v>0</v>
      </c>
      <c r="G79" s="140" t="e">
        <f>#REF!</f>
        <v>#REF!</v>
      </c>
      <c r="H79" s="147">
        <f>'Instruction Dépense'!N71</f>
        <v>0</v>
      </c>
      <c r="L79" s="141"/>
    </row>
    <row r="80" spans="1:12" ht="27" customHeight="1" x14ac:dyDescent="0.35">
      <c r="A80" s="151"/>
      <c r="B80" s="149">
        <f>Dépenses!B74</f>
        <v>0</v>
      </c>
      <c r="C80" s="130">
        <f>Dépenses!C74</f>
        <v>0</v>
      </c>
      <c r="D80" s="130">
        <f>Dépenses!D74</f>
        <v>0</v>
      </c>
      <c r="E80" s="130">
        <f>Dépenses!E74</f>
        <v>0</v>
      </c>
      <c r="F80" s="156">
        <f>'Instruction Dépense'!J72</f>
        <v>0</v>
      </c>
      <c r="G80" s="140" t="e">
        <f>#REF!</f>
        <v>#REF!</v>
      </c>
      <c r="H80" s="147">
        <f>'Instruction Dépense'!N72</f>
        <v>0</v>
      </c>
      <c r="L80" s="141"/>
    </row>
    <row r="81" spans="1:12" ht="27" customHeight="1" x14ac:dyDescent="0.35">
      <c r="A81" s="151"/>
      <c r="B81" s="149">
        <f>Dépenses!B75</f>
        <v>0</v>
      </c>
      <c r="C81" s="130">
        <f>Dépenses!C75</f>
        <v>0</v>
      </c>
      <c r="D81" s="130">
        <f>Dépenses!D75</f>
        <v>0</v>
      </c>
      <c r="E81" s="130">
        <f>Dépenses!E75</f>
        <v>0</v>
      </c>
      <c r="F81" s="156">
        <f>'Instruction Dépense'!J73</f>
        <v>0</v>
      </c>
      <c r="G81" s="140" t="e">
        <f>#REF!</f>
        <v>#REF!</v>
      </c>
      <c r="H81" s="147">
        <f>'Instruction Dépense'!N73</f>
        <v>0</v>
      </c>
      <c r="L81" s="141"/>
    </row>
    <row r="82" spans="1:12" ht="27" customHeight="1" x14ac:dyDescent="0.35">
      <c r="A82" s="151"/>
      <c r="B82" s="149">
        <f>Dépenses!B76</f>
        <v>0</v>
      </c>
      <c r="C82" s="130">
        <f>Dépenses!C76</f>
        <v>0</v>
      </c>
      <c r="D82" s="130">
        <f>Dépenses!D76</f>
        <v>0</v>
      </c>
      <c r="E82" s="130">
        <f>Dépenses!E76</f>
        <v>0</v>
      </c>
      <c r="F82" s="156">
        <f>'Instruction Dépense'!J74</f>
        <v>0</v>
      </c>
      <c r="G82" s="140" t="e">
        <f>#REF!</f>
        <v>#REF!</v>
      </c>
      <c r="H82" s="147">
        <f>'Instruction Dépense'!N74</f>
        <v>0</v>
      </c>
      <c r="L82" s="141"/>
    </row>
    <row r="83" spans="1:12" ht="27" customHeight="1" x14ac:dyDescent="0.35">
      <c r="A83" s="151"/>
      <c r="B83" s="149">
        <f>Dépenses!B77</f>
        <v>0</v>
      </c>
      <c r="C83" s="130">
        <f>Dépenses!C77</f>
        <v>0</v>
      </c>
      <c r="D83" s="130">
        <f>Dépenses!D77</f>
        <v>0</v>
      </c>
      <c r="E83" s="130">
        <f>Dépenses!E77</f>
        <v>0</v>
      </c>
      <c r="F83" s="156">
        <f>'Instruction Dépense'!J75</f>
        <v>0</v>
      </c>
      <c r="G83" s="140" t="e">
        <f>#REF!</f>
        <v>#REF!</v>
      </c>
      <c r="H83" s="147">
        <f>'Instruction Dépense'!N75</f>
        <v>0</v>
      </c>
      <c r="L83" s="141"/>
    </row>
    <row r="84" spans="1:12" ht="27" customHeight="1" x14ac:dyDescent="0.35">
      <c r="A84" s="151"/>
      <c r="B84" s="149">
        <f>Dépenses!B78</f>
        <v>0</v>
      </c>
      <c r="C84" s="130">
        <f>Dépenses!C78</f>
        <v>0</v>
      </c>
      <c r="D84" s="130">
        <f>Dépenses!D78</f>
        <v>0</v>
      </c>
      <c r="E84" s="130">
        <f>Dépenses!E78</f>
        <v>0</v>
      </c>
      <c r="F84" s="156">
        <f>'Instruction Dépense'!J76</f>
        <v>0</v>
      </c>
      <c r="G84" s="140" t="e">
        <f>#REF!</f>
        <v>#REF!</v>
      </c>
      <c r="H84" s="147">
        <f>'Instruction Dépense'!N76</f>
        <v>0</v>
      </c>
      <c r="L84" s="141"/>
    </row>
    <row r="85" spans="1:12" ht="27" customHeight="1" x14ac:dyDescent="0.35">
      <c r="A85" s="151"/>
      <c r="B85" s="149">
        <f>Dépenses!B79</f>
        <v>0</v>
      </c>
      <c r="C85" s="130">
        <f>Dépenses!C79</f>
        <v>0</v>
      </c>
      <c r="D85" s="130">
        <f>Dépenses!D79</f>
        <v>0</v>
      </c>
      <c r="E85" s="130">
        <f>Dépenses!E79</f>
        <v>0</v>
      </c>
      <c r="F85" s="156">
        <f>'Instruction Dépense'!J77</f>
        <v>0</v>
      </c>
      <c r="G85" s="140" t="e">
        <f>#REF!</f>
        <v>#REF!</v>
      </c>
      <c r="H85" s="147">
        <f>'Instruction Dépense'!N77</f>
        <v>0</v>
      </c>
      <c r="L85" s="141"/>
    </row>
    <row r="86" spans="1:12" ht="27" customHeight="1" x14ac:dyDescent="0.35">
      <c r="A86" s="151"/>
      <c r="B86" s="149">
        <f>Dépenses!B80</f>
        <v>0</v>
      </c>
      <c r="C86" s="130">
        <f>Dépenses!C80</f>
        <v>0</v>
      </c>
      <c r="D86" s="130">
        <f>Dépenses!D80</f>
        <v>0</v>
      </c>
      <c r="E86" s="130">
        <f>Dépenses!E80</f>
        <v>0</v>
      </c>
      <c r="F86" s="156">
        <f>'Instruction Dépense'!J78</f>
        <v>0</v>
      </c>
      <c r="G86" s="140" t="e">
        <f>#REF!</f>
        <v>#REF!</v>
      </c>
      <c r="H86" s="147">
        <f>'Instruction Dépense'!N78</f>
        <v>0</v>
      </c>
      <c r="L86" s="141"/>
    </row>
    <row r="87" spans="1:12" ht="27" customHeight="1" x14ac:dyDescent="0.35">
      <c r="A87" s="154"/>
      <c r="B87" s="149">
        <f>Dépenses!B81</f>
        <v>0</v>
      </c>
      <c r="C87" s="130">
        <f>Dépenses!C81</f>
        <v>0</v>
      </c>
      <c r="D87" s="130">
        <f>Dépenses!D81</f>
        <v>0</v>
      </c>
      <c r="E87" s="130">
        <f>Dépenses!E81</f>
        <v>0</v>
      </c>
      <c r="F87" s="156">
        <f>'Instruction Dépense'!J79</f>
        <v>0</v>
      </c>
      <c r="G87" s="140" t="e">
        <f>#REF!</f>
        <v>#REF!</v>
      </c>
      <c r="H87" s="147">
        <f>'Instruction Dépense'!N79</f>
        <v>0</v>
      </c>
      <c r="L87" s="141"/>
    </row>
    <row r="88" spans="1:12" ht="68.5" customHeight="1" x14ac:dyDescent="0.35">
      <c r="A88" s="155" t="s">
        <v>70</v>
      </c>
      <c r="B88" s="123" t="s">
        <v>97</v>
      </c>
      <c r="C88" s="123" t="s">
        <v>96</v>
      </c>
      <c r="D88" s="123" t="s">
        <v>5</v>
      </c>
      <c r="E88" s="123" t="s">
        <v>107</v>
      </c>
      <c r="F88" s="124" t="s">
        <v>148</v>
      </c>
      <c r="G88" s="142" t="s">
        <v>18</v>
      </c>
      <c r="H88" s="148" t="s">
        <v>152</v>
      </c>
      <c r="L88" s="67"/>
    </row>
    <row r="89" spans="1:12" ht="27" customHeight="1" x14ac:dyDescent="0.35">
      <c r="A89" s="152"/>
      <c r="B89" s="149">
        <f>Dépenses!B83</f>
        <v>0</v>
      </c>
      <c r="C89" s="130">
        <f>Dépenses!C83</f>
        <v>0</v>
      </c>
      <c r="D89" s="130">
        <f>Dépenses!D83</f>
        <v>0</v>
      </c>
      <c r="E89" s="130">
        <f>Dépenses!E83</f>
        <v>0</v>
      </c>
      <c r="F89" s="156">
        <f>'Instruction Dépense'!J81</f>
        <v>0</v>
      </c>
      <c r="G89" s="140" t="e">
        <f>#REF!</f>
        <v>#REF!</v>
      </c>
      <c r="H89" s="147">
        <f>'Instruction Dépense'!N81</f>
        <v>0</v>
      </c>
      <c r="L89" s="141"/>
    </row>
    <row r="90" spans="1:12" ht="27" customHeight="1" x14ac:dyDescent="0.35">
      <c r="A90" s="151"/>
      <c r="B90" s="149">
        <f>Dépenses!B84</f>
        <v>0</v>
      </c>
      <c r="C90" s="130">
        <f>Dépenses!C84</f>
        <v>0</v>
      </c>
      <c r="D90" s="130">
        <f>Dépenses!D84</f>
        <v>0</v>
      </c>
      <c r="E90" s="130">
        <f>Dépenses!E84</f>
        <v>0</v>
      </c>
      <c r="F90" s="156">
        <f>'Instruction Dépense'!J82</f>
        <v>0</v>
      </c>
      <c r="G90" s="140" t="e">
        <f>#REF!</f>
        <v>#REF!</v>
      </c>
      <c r="H90" s="147">
        <f>'Instruction Dépense'!N82</f>
        <v>0</v>
      </c>
      <c r="L90" s="141"/>
    </row>
    <row r="91" spans="1:12" ht="27" customHeight="1" x14ac:dyDescent="0.35">
      <c r="A91" s="151"/>
      <c r="B91" s="149">
        <f>Dépenses!B85</f>
        <v>0</v>
      </c>
      <c r="C91" s="130">
        <f>Dépenses!C85</f>
        <v>0</v>
      </c>
      <c r="D91" s="130">
        <f>Dépenses!D85</f>
        <v>0</v>
      </c>
      <c r="E91" s="130">
        <f>Dépenses!E85</f>
        <v>0</v>
      </c>
      <c r="F91" s="156">
        <f>'Instruction Dépense'!J83</f>
        <v>0</v>
      </c>
      <c r="G91" s="140" t="e">
        <f>#REF!</f>
        <v>#REF!</v>
      </c>
      <c r="H91" s="147">
        <f>'Instruction Dépense'!N83</f>
        <v>0</v>
      </c>
      <c r="L91" s="141"/>
    </row>
    <row r="92" spans="1:12" ht="27" customHeight="1" x14ac:dyDescent="0.35">
      <c r="A92" s="151"/>
      <c r="B92" s="149">
        <f>Dépenses!B86</f>
        <v>0</v>
      </c>
      <c r="C92" s="130">
        <f>Dépenses!C86</f>
        <v>0</v>
      </c>
      <c r="D92" s="130">
        <f>Dépenses!D86</f>
        <v>0</v>
      </c>
      <c r="E92" s="130">
        <f>Dépenses!E86</f>
        <v>0</v>
      </c>
      <c r="F92" s="156">
        <f>'Instruction Dépense'!J84</f>
        <v>0</v>
      </c>
      <c r="G92" s="140" t="e">
        <f>#REF!</f>
        <v>#REF!</v>
      </c>
      <c r="H92" s="147">
        <f>'Instruction Dépense'!N84</f>
        <v>0</v>
      </c>
      <c r="L92" s="141"/>
    </row>
    <row r="93" spans="1:12" ht="27" customHeight="1" x14ac:dyDescent="0.35">
      <c r="A93" s="151"/>
      <c r="B93" s="149">
        <f>Dépenses!B87</f>
        <v>0</v>
      </c>
      <c r="C93" s="130">
        <f>Dépenses!C87</f>
        <v>0</v>
      </c>
      <c r="D93" s="130">
        <f>Dépenses!D87</f>
        <v>0</v>
      </c>
      <c r="E93" s="130">
        <f>Dépenses!E87</f>
        <v>0</v>
      </c>
      <c r="F93" s="156">
        <f>'Instruction Dépense'!J85</f>
        <v>0</v>
      </c>
      <c r="G93" s="140" t="e">
        <f>#REF!</f>
        <v>#REF!</v>
      </c>
      <c r="H93" s="147">
        <f>'Instruction Dépense'!N85</f>
        <v>0</v>
      </c>
      <c r="L93" s="141"/>
    </row>
    <row r="94" spans="1:12" ht="27" customHeight="1" x14ac:dyDescent="0.35">
      <c r="A94" s="151"/>
      <c r="B94" s="149">
        <f>Dépenses!B88</f>
        <v>0</v>
      </c>
      <c r="C94" s="130">
        <f>Dépenses!C88</f>
        <v>0</v>
      </c>
      <c r="D94" s="130">
        <f>Dépenses!D88</f>
        <v>0</v>
      </c>
      <c r="E94" s="130">
        <f>Dépenses!E88</f>
        <v>0</v>
      </c>
      <c r="F94" s="156">
        <f>'Instruction Dépense'!J86</f>
        <v>0</v>
      </c>
      <c r="G94" s="140" t="e">
        <f>#REF!</f>
        <v>#REF!</v>
      </c>
      <c r="H94" s="147">
        <f>'Instruction Dépense'!N86</f>
        <v>0</v>
      </c>
      <c r="L94" s="141"/>
    </row>
    <row r="95" spans="1:12" ht="27" customHeight="1" x14ac:dyDescent="0.35">
      <c r="A95" s="151"/>
      <c r="B95" s="149">
        <f>Dépenses!B89</f>
        <v>0</v>
      </c>
      <c r="C95" s="130">
        <f>Dépenses!C89</f>
        <v>0</v>
      </c>
      <c r="D95" s="130">
        <f>Dépenses!D89</f>
        <v>0</v>
      </c>
      <c r="E95" s="130">
        <f>Dépenses!E89</f>
        <v>0</v>
      </c>
      <c r="F95" s="156">
        <f>'Instruction Dépense'!J87</f>
        <v>0</v>
      </c>
      <c r="G95" s="140" t="e">
        <f>#REF!</f>
        <v>#REF!</v>
      </c>
      <c r="H95" s="147">
        <f>'Instruction Dépense'!N87</f>
        <v>0</v>
      </c>
      <c r="L95" s="141"/>
    </row>
    <row r="96" spans="1:12" ht="27" customHeight="1" x14ac:dyDescent="0.35">
      <c r="A96" s="151"/>
      <c r="B96" s="149">
        <f>Dépenses!B90</f>
        <v>0</v>
      </c>
      <c r="C96" s="130">
        <f>Dépenses!C90</f>
        <v>0</v>
      </c>
      <c r="D96" s="130">
        <f>Dépenses!D90</f>
        <v>0</v>
      </c>
      <c r="E96" s="130">
        <f>Dépenses!E90</f>
        <v>0</v>
      </c>
      <c r="F96" s="156">
        <f>'Instruction Dépense'!J88</f>
        <v>0</v>
      </c>
      <c r="G96" s="140" t="e">
        <f>#REF!</f>
        <v>#REF!</v>
      </c>
      <c r="H96" s="147">
        <f>'Instruction Dépense'!N88</f>
        <v>0</v>
      </c>
      <c r="L96" s="141"/>
    </row>
    <row r="97" spans="1:12" ht="27" customHeight="1" x14ac:dyDescent="0.35">
      <c r="A97" s="151"/>
      <c r="B97" s="149">
        <f>Dépenses!B91</f>
        <v>0</v>
      </c>
      <c r="C97" s="130">
        <f>Dépenses!C91</f>
        <v>0</v>
      </c>
      <c r="D97" s="130">
        <f>Dépenses!D91</f>
        <v>0</v>
      </c>
      <c r="E97" s="130">
        <f>Dépenses!E91</f>
        <v>0</v>
      </c>
      <c r="F97" s="156">
        <f>'Instruction Dépense'!J89</f>
        <v>0</v>
      </c>
      <c r="G97" s="140" t="e">
        <f>#REF!</f>
        <v>#REF!</v>
      </c>
      <c r="H97" s="147">
        <f>'Instruction Dépense'!N89</f>
        <v>0</v>
      </c>
      <c r="L97" s="141"/>
    </row>
    <row r="98" spans="1:12" ht="27" customHeight="1" x14ac:dyDescent="0.35">
      <c r="A98" s="154"/>
      <c r="B98" s="149">
        <f>Dépenses!B92</f>
        <v>0</v>
      </c>
      <c r="C98" s="130">
        <f>Dépenses!C92</f>
        <v>0</v>
      </c>
      <c r="D98" s="130">
        <f>Dépenses!D92</f>
        <v>0</v>
      </c>
      <c r="E98" s="130">
        <f>Dépenses!E92</f>
        <v>0</v>
      </c>
      <c r="F98" s="156">
        <f>'Instruction Dépense'!J90</f>
        <v>0</v>
      </c>
      <c r="G98" s="140" t="e">
        <f>#REF!</f>
        <v>#REF!</v>
      </c>
      <c r="H98" s="147">
        <f>'Instruction Dépense'!N90</f>
        <v>0</v>
      </c>
      <c r="L98" s="141"/>
    </row>
    <row r="99" spans="1:12" ht="70.5" customHeight="1" x14ac:dyDescent="0.35">
      <c r="A99" s="153" t="s">
        <v>71</v>
      </c>
      <c r="B99" s="123" t="s">
        <v>97</v>
      </c>
      <c r="C99" s="123" t="s">
        <v>96</v>
      </c>
      <c r="D99" s="123" t="s">
        <v>5</v>
      </c>
      <c r="E99" s="123" t="s">
        <v>107</v>
      </c>
      <c r="F99" s="124" t="s">
        <v>148</v>
      </c>
      <c r="G99" s="142" t="s">
        <v>18</v>
      </c>
      <c r="H99" s="148" t="s">
        <v>152</v>
      </c>
      <c r="L99" s="67"/>
    </row>
    <row r="100" spans="1:12" ht="27" customHeight="1" x14ac:dyDescent="0.35">
      <c r="A100" s="130">
        <f>Dépenses!A94</f>
        <v>0</v>
      </c>
      <c r="B100" s="130">
        <f>Dépenses!B94</f>
        <v>0</v>
      </c>
      <c r="C100" s="130">
        <f>Dépenses!C94</f>
        <v>0</v>
      </c>
      <c r="D100" s="130">
        <f>Dépenses!D94</f>
        <v>0</v>
      </c>
      <c r="E100" s="130">
        <f>Dépenses!E94</f>
        <v>0</v>
      </c>
      <c r="F100" s="156">
        <f>'Instruction Dépense'!J92</f>
        <v>0</v>
      </c>
      <c r="G100" s="140" t="e">
        <f>#REF!</f>
        <v>#REF!</v>
      </c>
      <c r="H100" s="147">
        <f>'Instruction Dépense'!N92</f>
        <v>0</v>
      </c>
      <c r="L100" s="141"/>
    </row>
    <row r="101" spans="1:12" ht="27" customHeight="1" x14ac:dyDescent="0.35">
      <c r="A101" s="130">
        <f>Dépenses!A95</f>
        <v>0</v>
      </c>
      <c r="B101" s="130">
        <f>Dépenses!B95</f>
        <v>0</v>
      </c>
      <c r="C101" s="130">
        <f>Dépenses!C95</f>
        <v>0</v>
      </c>
      <c r="D101" s="130">
        <f>Dépenses!D95</f>
        <v>0</v>
      </c>
      <c r="E101" s="130">
        <f>Dépenses!E95</f>
        <v>0</v>
      </c>
      <c r="F101" s="156">
        <f>'Instruction Dépense'!J93</f>
        <v>0</v>
      </c>
      <c r="G101" s="140" t="e">
        <f>#REF!</f>
        <v>#REF!</v>
      </c>
      <c r="H101" s="147">
        <f>'Instruction Dépense'!N93</f>
        <v>0</v>
      </c>
      <c r="L101" s="141"/>
    </row>
    <row r="102" spans="1:12" ht="27" customHeight="1" x14ac:dyDescent="0.35">
      <c r="A102" s="130">
        <f>Dépenses!A96</f>
        <v>0</v>
      </c>
      <c r="B102" s="130">
        <f>Dépenses!B96</f>
        <v>0</v>
      </c>
      <c r="C102" s="130">
        <f>Dépenses!C96</f>
        <v>0</v>
      </c>
      <c r="D102" s="130">
        <f>Dépenses!D96</f>
        <v>0</v>
      </c>
      <c r="E102" s="130">
        <f>Dépenses!E96</f>
        <v>0</v>
      </c>
      <c r="F102" s="156">
        <f>'Instruction Dépense'!J94</f>
        <v>0</v>
      </c>
      <c r="G102" s="140" t="e">
        <f>#REF!</f>
        <v>#REF!</v>
      </c>
      <c r="H102" s="147">
        <f>'Instruction Dépense'!N94</f>
        <v>0</v>
      </c>
      <c r="L102" s="141"/>
    </row>
    <row r="103" spans="1:12" ht="27" customHeight="1" x14ac:dyDescent="0.35">
      <c r="A103" s="130">
        <f>Dépenses!A97</f>
        <v>0</v>
      </c>
      <c r="B103" s="130">
        <f>Dépenses!B97</f>
        <v>0</v>
      </c>
      <c r="C103" s="130">
        <f>Dépenses!C97</f>
        <v>0</v>
      </c>
      <c r="D103" s="130">
        <f>Dépenses!D97</f>
        <v>0</v>
      </c>
      <c r="E103" s="130">
        <f>Dépenses!E97</f>
        <v>0</v>
      </c>
      <c r="F103" s="156">
        <f>'Instruction Dépense'!J95</f>
        <v>0</v>
      </c>
      <c r="G103" s="140" t="e">
        <f>#REF!</f>
        <v>#REF!</v>
      </c>
      <c r="H103" s="147">
        <f>'Instruction Dépense'!N95</f>
        <v>0</v>
      </c>
      <c r="L103" s="141"/>
    </row>
    <row r="104" spans="1:12" ht="27" customHeight="1" x14ac:dyDescent="0.35">
      <c r="A104" s="130">
        <f>Dépenses!A98</f>
        <v>0</v>
      </c>
      <c r="B104" s="130">
        <f>Dépenses!B98</f>
        <v>0</v>
      </c>
      <c r="C104" s="130">
        <f>Dépenses!C98</f>
        <v>0</v>
      </c>
      <c r="D104" s="130">
        <f>Dépenses!D98</f>
        <v>0</v>
      </c>
      <c r="E104" s="130">
        <f>Dépenses!E98</f>
        <v>0</v>
      </c>
      <c r="F104" s="156">
        <f>'Instruction Dépense'!J96</f>
        <v>0</v>
      </c>
      <c r="G104" s="140" t="e">
        <f>#REF!</f>
        <v>#REF!</v>
      </c>
      <c r="H104" s="147">
        <f>'Instruction Dépense'!N96</f>
        <v>0</v>
      </c>
      <c r="L104" s="141"/>
    </row>
    <row r="105" spans="1:12" ht="27" customHeight="1" x14ac:dyDescent="0.35">
      <c r="A105" s="130">
        <f>Dépenses!A99</f>
        <v>0</v>
      </c>
      <c r="B105" s="130">
        <f>Dépenses!B99</f>
        <v>0</v>
      </c>
      <c r="C105" s="130">
        <f>Dépenses!C99</f>
        <v>0</v>
      </c>
      <c r="D105" s="130">
        <f>Dépenses!D99</f>
        <v>0</v>
      </c>
      <c r="E105" s="130">
        <f>Dépenses!E99</f>
        <v>0</v>
      </c>
      <c r="F105" s="156">
        <f>'Instruction Dépense'!J97</f>
        <v>0</v>
      </c>
      <c r="G105" s="140" t="e">
        <f>#REF!</f>
        <v>#REF!</v>
      </c>
      <c r="H105" s="147">
        <f>'Instruction Dépense'!N97</f>
        <v>0</v>
      </c>
      <c r="L105" s="141"/>
    </row>
    <row r="106" spans="1:12" ht="27" customHeight="1" x14ac:dyDescent="0.35">
      <c r="A106" s="130">
        <f>Dépenses!A100</f>
        <v>0</v>
      </c>
      <c r="B106" s="130">
        <f>Dépenses!B100</f>
        <v>0</v>
      </c>
      <c r="C106" s="130">
        <f>Dépenses!C100</f>
        <v>0</v>
      </c>
      <c r="D106" s="130">
        <f>Dépenses!D100</f>
        <v>0</v>
      </c>
      <c r="E106" s="130">
        <f>Dépenses!E100</f>
        <v>0</v>
      </c>
      <c r="F106" s="156">
        <f>'Instruction Dépense'!J98</f>
        <v>0</v>
      </c>
      <c r="G106" s="140" t="e">
        <f>#REF!</f>
        <v>#REF!</v>
      </c>
      <c r="H106" s="147">
        <f>'Instruction Dépense'!N98</f>
        <v>0</v>
      </c>
      <c r="L106" s="141"/>
    </row>
    <row r="107" spans="1:12" ht="27" customHeight="1" x14ac:dyDescent="0.35">
      <c r="A107" s="130">
        <f>Dépenses!A101</f>
        <v>0</v>
      </c>
      <c r="B107" s="130">
        <f>Dépenses!B101</f>
        <v>0</v>
      </c>
      <c r="C107" s="130">
        <f>Dépenses!C101</f>
        <v>0</v>
      </c>
      <c r="D107" s="130">
        <f>Dépenses!D101</f>
        <v>0</v>
      </c>
      <c r="E107" s="130">
        <f>Dépenses!E101</f>
        <v>0</v>
      </c>
      <c r="F107" s="156">
        <f>'Instruction Dépense'!J99</f>
        <v>0</v>
      </c>
      <c r="G107" s="140" t="e">
        <f>#REF!</f>
        <v>#REF!</v>
      </c>
      <c r="H107" s="147">
        <f>'Instruction Dépense'!N99</f>
        <v>0</v>
      </c>
      <c r="L107" s="141"/>
    </row>
    <row r="108" spans="1:12" ht="27" customHeight="1" x14ac:dyDescent="0.35">
      <c r="A108" s="130">
        <f>Dépenses!A102</f>
        <v>0</v>
      </c>
      <c r="B108" s="130">
        <f>Dépenses!B102</f>
        <v>0</v>
      </c>
      <c r="C108" s="130">
        <f>Dépenses!C102</f>
        <v>0</v>
      </c>
      <c r="D108" s="130">
        <f>Dépenses!D102</f>
        <v>0</v>
      </c>
      <c r="E108" s="130">
        <f>Dépenses!E102</f>
        <v>0</v>
      </c>
      <c r="F108" s="156">
        <f>'Instruction Dépense'!J100</f>
        <v>0</v>
      </c>
      <c r="G108" s="140" t="e">
        <f>#REF!</f>
        <v>#REF!</v>
      </c>
      <c r="H108" s="147">
        <f>'Instruction Dépense'!N100</f>
        <v>0</v>
      </c>
      <c r="L108" s="141"/>
    </row>
    <row r="109" spans="1:12" ht="27" customHeight="1" x14ac:dyDescent="0.35">
      <c r="A109" s="130">
        <f>Dépenses!A103</f>
        <v>0</v>
      </c>
      <c r="B109" s="130">
        <f>Dépenses!B103</f>
        <v>0</v>
      </c>
      <c r="C109" s="130">
        <f>Dépenses!C103</f>
        <v>0</v>
      </c>
      <c r="D109" s="130">
        <f>Dépenses!D103</f>
        <v>0</v>
      </c>
      <c r="E109" s="130">
        <f>Dépenses!E103</f>
        <v>0</v>
      </c>
      <c r="F109" s="156">
        <f>'Instruction Dépense'!J101</f>
        <v>0</v>
      </c>
      <c r="G109" s="140" t="e">
        <f>#REF!</f>
        <v>#REF!</v>
      </c>
      <c r="H109" s="147">
        <f>'Instruction Dépense'!N101</f>
        <v>0</v>
      </c>
      <c r="L109" s="141"/>
    </row>
    <row r="110" spans="1:12" ht="74.5" customHeight="1" x14ac:dyDescent="0.35">
      <c r="A110" s="123" t="s">
        <v>72</v>
      </c>
      <c r="B110" s="123" t="s">
        <v>97</v>
      </c>
      <c r="C110" s="123" t="s">
        <v>96</v>
      </c>
      <c r="D110" s="123" t="s">
        <v>5</v>
      </c>
      <c r="E110" s="123" t="s">
        <v>107</v>
      </c>
      <c r="F110" s="124" t="s">
        <v>148</v>
      </c>
      <c r="G110" s="142" t="s">
        <v>18</v>
      </c>
      <c r="H110" s="148" t="s">
        <v>152</v>
      </c>
      <c r="L110" s="67"/>
    </row>
    <row r="111" spans="1:12" ht="27" customHeight="1" x14ac:dyDescent="0.35">
      <c r="A111" s="130">
        <f>Dépenses!A105</f>
        <v>0</v>
      </c>
      <c r="B111" s="130">
        <f>Dépenses!B105</f>
        <v>0</v>
      </c>
      <c r="C111" s="130">
        <f>Dépenses!C105</f>
        <v>0</v>
      </c>
      <c r="D111" s="130">
        <f>Dépenses!D105</f>
        <v>0</v>
      </c>
      <c r="E111" s="130">
        <f>Dépenses!E105</f>
        <v>0</v>
      </c>
      <c r="F111" s="156">
        <f>'Instruction Dépense'!J103</f>
        <v>0</v>
      </c>
      <c r="G111" s="140" t="e">
        <f>#REF!</f>
        <v>#REF!</v>
      </c>
      <c r="H111" s="147">
        <f>'Instruction Dépense'!N103</f>
        <v>0</v>
      </c>
      <c r="L111" s="141"/>
    </row>
    <row r="112" spans="1:12" ht="27" customHeight="1" x14ac:dyDescent="0.35">
      <c r="A112" s="130">
        <f>Dépenses!A106</f>
        <v>0</v>
      </c>
      <c r="B112" s="130">
        <f>Dépenses!B106</f>
        <v>0</v>
      </c>
      <c r="C112" s="130">
        <f>Dépenses!C106</f>
        <v>0</v>
      </c>
      <c r="D112" s="130">
        <f>Dépenses!D106</f>
        <v>0</v>
      </c>
      <c r="E112" s="130">
        <f>Dépenses!E106</f>
        <v>0</v>
      </c>
      <c r="F112" s="156">
        <f>'Instruction Dépense'!J104</f>
        <v>0</v>
      </c>
      <c r="G112" s="140" t="e">
        <f>#REF!</f>
        <v>#REF!</v>
      </c>
      <c r="H112" s="147">
        <f>'Instruction Dépense'!N104</f>
        <v>0</v>
      </c>
      <c r="L112" s="141"/>
    </row>
    <row r="113" spans="1:12" ht="27" customHeight="1" x14ac:dyDescent="0.35">
      <c r="A113" s="130">
        <f>Dépenses!A107</f>
        <v>0</v>
      </c>
      <c r="B113" s="130">
        <f>Dépenses!B107</f>
        <v>0</v>
      </c>
      <c r="C113" s="130">
        <f>Dépenses!C107</f>
        <v>0</v>
      </c>
      <c r="D113" s="130">
        <f>Dépenses!D107</f>
        <v>0</v>
      </c>
      <c r="E113" s="130">
        <f>Dépenses!E107</f>
        <v>0</v>
      </c>
      <c r="F113" s="156">
        <f>'Instruction Dépense'!J105</f>
        <v>0</v>
      </c>
      <c r="G113" s="140" t="e">
        <f>#REF!</f>
        <v>#REF!</v>
      </c>
      <c r="H113" s="147">
        <f>'Instruction Dépense'!N105</f>
        <v>0</v>
      </c>
      <c r="L113" s="141"/>
    </row>
    <row r="114" spans="1:12" ht="27" customHeight="1" x14ac:dyDescent="0.35">
      <c r="A114" s="130">
        <f>Dépenses!A108</f>
        <v>0</v>
      </c>
      <c r="B114" s="130">
        <f>Dépenses!B108</f>
        <v>0</v>
      </c>
      <c r="C114" s="130">
        <f>Dépenses!C108</f>
        <v>0</v>
      </c>
      <c r="D114" s="130">
        <f>Dépenses!D108</f>
        <v>0</v>
      </c>
      <c r="E114" s="130">
        <f>Dépenses!E108</f>
        <v>0</v>
      </c>
      <c r="F114" s="156">
        <f>'Instruction Dépense'!J106</f>
        <v>0</v>
      </c>
      <c r="G114" s="140" t="e">
        <f>#REF!</f>
        <v>#REF!</v>
      </c>
      <c r="H114" s="147">
        <f>'Instruction Dépense'!N106</f>
        <v>0</v>
      </c>
      <c r="L114" s="141"/>
    </row>
    <row r="115" spans="1:12" ht="27" customHeight="1" x14ac:dyDescent="0.35">
      <c r="A115" s="130">
        <f>Dépenses!A109</f>
        <v>0</v>
      </c>
      <c r="B115" s="130">
        <f>Dépenses!B109</f>
        <v>0</v>
      </c>
      <c r="C115" s="130">
        <f>Dépenses!C109</f>
        <v>0</v>
      </c>
      <c r="D115" s="130">
        <f>Dépenses!D109</f>
        <v>0</v>
      </c>
      <c r="E115" s="130">
        <f>Dépenses!E109</f>
        <v>0</v>
      </c>
      <c r="F115" s="156">
        <f>'Instruction Dépense'!J107</f>
        <v>0</v>
      </c>
      <c r="G115" s="140" t="e">
        <f>#REF!</f>
        <v>#REF!</v>
      </c>
      <c r="H115" s="147">
        <f>'Instruction Dépense'!N107</f>
        <v>0</v>
      </c>
      <c r="L115" s="141"/>
    </row>
    <row r="116" spans="1:12" ht="27" customHeight="1" x14ac:dyDescent="0.35">
      <c r="A116" s="130">
        <f>Dépenses!A110</f>
        <v>0</v>
      </c>
      <c r="B116" s="130">
        <f>Dépenses!B110</f>
        <v>0</v>
      </c>
      <c r="C116" s="130">
        <f>Dépenses!C110</f>
        <v>0</v>
      </c>
      <c r="D116" s="130">
        <f>Dépenses!D110</f>
        <v>0</v>
      </c>
      <c r="E116" s="130">
        <f>Dépenses!E110</f>
        <v>0</v>
      </c>
      <c r="F116" s="156">
        <f>'Instruction Dépense'!J108</f>
        <v>0</v>
      </c>
      <c r="G116" s="140" t="e">
        <f>#REF!</f>
        <v>#REF!</v>
      </c>
      <c r="H116" s="147">
        <f>'Instruction Dépense'!N108</f>
        <v>0</v>
      </c>
      <c r="L116" s="141"/>
    </row>
    <row r="117" spans="1:12" ht="27" customHeight="1" x14ac:dyDescent="0.35">
      <c r="A117" s="130">
        <f>Dépenses!A111</f>
        <v>0</v>
      </c>
      <c r="B117" s="130">
        <f>Dépenses!B111</f>
        <v>0</v>
      </c>
      <c r="C117" s="130">
        <f>Dépenses!C111</f>
        <v>0</v>
      </c>
      <c r="D117" s="130">
        <f>Dépenses!D111</f>
        <v>0</v>
      </c>
      <c r="E117" s="130">
        <f>Dépenses!E111</f>
        <v>0</v>
      </c>
      <c r="F117" s="156">
        <f>'Instruction Dépense'!J109</f>
        <v>0</v>
      </c>
      <c r="G117" s="140" t="e">
        <f>#REF!</f>
        <v>#REF!</v>
      </c>
      <c r="H117" s="147">
        <f>'Instruction Dépense'!N109</f>
        <v>0</v>
      </c>
      <c r="L117" s="141"/>
    </row>
    <row r="118" spans="1:12" ht="27" customHeight="1" x14ac:dyDescent="0.35">
      <c r="A118" s="130">
        <f>Dépenses!A112</f>
        <v>0</v>
      </c>
      <c r="B118" s="130">
        <f>Dépenses!B112</f>
        <v>0</v>
      </c>
      <c r="C118" s="130">
        <f>Dépenses!C112</f>
        <v>0</v>
      </c>
      <c r="D118" s="130">
        <f>Dépenses!D112</f>
        <v>0</v>
      </c>
      <c r="E118" s="130">
        <f>Dépenses!E112</f>
        <v>0</v>
      </c>
      <c r="F118" s="156">
        <f>'Instruction Dépense'!J110</f>
        <v>0</v>
      </c>
      <c r="G118" s="140" t="e">
        <f>#REF!</f>
        <v>#REF!</v>
      </c>
      <c r="H118" s="147">
        <f>'Instruction Dépense'!N110</f>
        <v>0</v>
      </c>
      <c r="L118" s="141"/>
    </row>
    <row r="119" spans="1:12" ht="27" customHeight="1" x14ac:dyDescent="0.35">
      <c r="A119" s="130">
        <f>Dépenses!A113</f>
        <v>0</v>
      </c>
      <c r="B119" s="130">
        <f>Dépenses!B113</f>
        <v>0</v>
      </c>
      <c r="C119" s="130">
        <f>Dépenses!C113</f>
        <v>0</v>
      </c>
      <c r="D119" s="130">
        <f>Dépenses!D113</f>
        <v>0</v>
      </c>
      <c r="E119" s="130">
        <f>Dépenses!E113</f>
        <v>0</v>
      </c>
      <c r="F119" s="156">
        <f>'Instruction Dépense'!J111</f>
        <v>0</v>
      </c>
      <c r="G119" s="140" t="e">
        <f>#REF!</f>
        <v>#REF!</v>
      </c>
      <c r="H119" s="147">
        <f>'Instruction Dépense'!N111</f>
        <v>0</v>
      </c>
      <c r="L119" s="141"/>
    </row>
    <row r="120" spans="1:12" ht="27" customHeight="1" x14ac:dyDescent="0.35">
      <c r="A120" s="130">
        <f>Dépenses!A114</f>
        <v>0</v>
      </c>
      <c r="B120" s="130">
        <f>Dépenses!B114</f>
        <v>0</v>
      </c>
      <c r="C120" s="130">
        <f>Dépenses!C114</f>
        <v>0</v>
      </c>
      <c r="D120" s="130">
        <f>Dépenses!D114</f>
        <v>0</v>
      </c>
      <c r="E120" s="130">
        <f>Dépenses!E114</f>
        <v>0</v>
      </c>
      <c r="F120" s="156">
        <f>'Instruction Dépense'!J112</f>
        <v>0</v>
      </c>
      <c r="G120" s="140" t="e">
        <f>#REF!</f>
        <v>#REF!</v>
      </c>
      <c r="H120" s="147">
        <f>'Instruction Dépense'!N112</f>
        <v>0</v>
      </c>
      <c r="L120" s="141"/>
    </row>
    <row r="121" spans="1:12" ht="232.5" x14ac:dyDescent="0.35">
      <c r="A121" s="123" t="s">
        <v>73</v>
      </c>
      <c r="B121" s="123" t="s">
        <v>97</v>
      </c>
      <c r="C121" s="123" t="s">
        <v>96</v>
      </c>
      <c r="D121" s="123" t="s">
        <v>5</v>
      </c>
      <c r="E121" s="123" t="s">
        <v>107</v>
      </c>
      <c r="F121" s="124" t="s">
        <v>148</v>
      </c>
      <c r="G121" s="142" t="s">
        <v>18</v>
      </c>
      <c r="H121" s="148" t="s">
        <v>19</v>
      </c>
      <c r="L121" s="67"/>
    </row>
    <row r="122" spans="1:12" ht="27" customHeight="1" x14ac:dyDescent="0.35">
      <c r="A122" s="130">
        <f>Dépenses!A116</f>
        <v>0</v>
      </c>
      <c r="B122" s="130">
        <f>Dépenses!B116</f>
        <v>0</v>
      </c>
      <c r="C122" s="130">
        <f>Dépenses!C116</f>
        <v>0</v>
      </c>
      <c r="D122" s="130">
        <f>Dépenses!D116</f>
        <v>0</v>
      </c>
      <c r="E122" s="130">
        <f>Dépenses!E116</f>
        <v>0</v>
      </c>
      <c r="F122" s="156">
        <f>'Instruction Dépense'!J114</f>
        <v>0</v>
      </c>
      <c r="G122" s="140" t="e">
        <f>#REF!</f>
        <v>#REF!</v>
      </c>
      <c r="H122" s="147">
        <f>'Instruction Dépense'!N114</f>
        <v>0</v>
      </c>
      <c r="L122" s="119"/>
    </row>
    <row r="123" spans="1:12" ht="27" customHeight="1" x14ac:dyDescent="0.35">
      <c r="A123" s="130">
        <f>Dépenses!A117</f>
        <v>0</v>
      </c>
      <c r="B123" s="130">
        <f>Dépenses!B117</f>
        <v>0</v>
      </c>
      <c r="C123" s="130">
        <f>Dépenses!C117</f>
        <v>0</v>
      </c>
      <c r="D123" s="130">
        <f>Dépenses!D117</f>
        <v>0</v>
      </c>
      <c r="E123" s="130">
        <f>Dépenses!E117</f>
        <v>0</v>
      </c>
      <c r="F123" s="156">
        <f>'Instruction Dépense'!J115</f>
        <v>0</v>
      </c>
      <c r="G123" s="140" t="e">
        <f>#REF!</f>
        <v>#REF!</v>
      </c>
      <c r="H123" s="147">
        <f>'Instruction Dépense'!N115</f>
        <v>0</v>
      </c>
      <c r="L123" s="119"/>
    </row>
    <row r="124" spans="1:12" ht="27" customHeight="1" x14ac:dyDescent="0.35">
      <c r="A124" s="130">
        <f>Dépenses!A118</f>
        <v>0</v>
      </c>
      <c r="B124" s="130">
        <f>Dépenses!B118</f>
        <v>0</v>
      </c>
      <c r="C124" s="130">
        <f>Dépenses!C118</f>
        <v>0</v>
      </c>
      <c r="D124" s="130">
        <f>Dépenses!D118</f>
        <v>0</v>
      </c>
      <c r="E124" s="130">
        <f>Dépenses!E118</f>
        <v>0</v>
      </c>
      <c r="F124" s="156">
        <f>'Instruction Dépense'!J116</f>
        <v>0</v>
      </c>
      <c r="G124" s="140" t="e">
        <f>#REF!</f>
        <v>#REF!</v>
      </c>
      <c r="H124" s="147">
        <f>'Instruction Dépense'!N116</f>
        <v>0</v>
      </c>
      <c r="L124" s="119"/>
    </row>
    <row r="125" spans="1:12" ht="27" customHeight="1" x14ac:dyDescent="0.35">
      <c r="A125" s="130">
        <f>Dépenses!A119</f>
        <v>0</v>
      </c>
      <c r="B125" s="130">
        <f>Dépenses!B119</f>
        <v>0</v>
      </c>
      <c r="C125" s="130">
        <f>Dépenses!C119</f>
        <v>0</v>
      </c>
      <c r="D125" s="130">
        <f>Dépenses!D119</f>
        <v>0</v>
      </c>
      <c r="E125" s="130">
        <f>Dépenses!E119</f>
        <v>0</v>
      </c>
      <c r="F125" s="156">
        <f>'Instruction Dépense'!J117</f>
        <v>0</v>
      </c>
      <c r="G125" s="140" t="e">
        <f>#REF!</f>
        <v>#REF!</v>
      </c>
      <c r="H125" s="147">
        <f>'Instruction Dépense'!N117</f>
        <v>0</v>
      </c>
      <c r="L125" s="119"/>
    </row>
    <row r="126" spans="1:12" ht="27" customHeight="1" x14ac:dyDescent="0.35">
      <c r="A126" s="130">
        <f>Dépenses!A120</f>
        <v>0</v>
      </c>
      <c r="B126" s="130">
        <f>Dépenses!B120</f>
        <v>0</v>
      </c>
      <c r="C126" s="130">
        <f>Dépenses!C120</f>
        <v>0</v>
      </c>
      <c r="D126" s="130">
        <f>Dépenses!D120</f>
        <v>0</v>
      </c>
      <c r="E126" s="130">
        <f>Dépenses!E120</f>
        <v>0</v>
      </c>
      <c r="F126" s="156">
        <f>'Instruction Dépense'!J118</f>
        <v>0</v>
      </c>
      <c r="G126" s="140" t="e">
        <f>#REF!</f>
        <v>#REF!</v>
      </c>
      <c r="H126" s="147">
        <f>'Instruction Dépense'!N118</f>
        <v>0</v>
      </c>
      <c r="L126" s="119"/>
    </row>
    <row r="127" spans="1:12" ht="27" customHeight="1" x14ac:dyDescent="0.35">
      <c r="A127" s="130">
        <f>Dépenses!A121</f>
        <v>0</v>
      </c>
      <c r="B127" s="130">
        <f>Dépenses!B121</f>
        <v>0</v>
      </c>
      <c r="C127" s="130">
        <f>Dépenses!C121</f>
        <v>0</v>
      </c>
      <c r="D127" s="130">
        <f>Dépenses!D121</f>
        <v>0</v>
      </c>
      <c r="E127" s="130">
        <f>Dépenses!E121</f>
        <v>0</v>
      </c>
      <c r="F127" s="156">
        <f>'Instruction Dépense'!J119</f>
        <v>0</v>
      </c>
      <c r="G127" s="140" t="e">
        <f>#REF!</f>
        <v>#REF!</v>
      </c>
      <c r="H127" s="147">
        <f>'Instruction Dépense'!N119</f>
        <v>0</v>
      </c>
      <c r="L127" s="119"/>
    </row>
    <row r="128" spans="1:12" ht="27" customHeight="1" x14ac:dyDescent="0.35">
      <c r="A128" s="130">
        <f>Dépenses!A122</f>
        <v>0</v>
      </c>
      <c r="B128" s="130">
        <f>Dépenses!B122</f>
        <v>0</v>
      </c>
      <c r="C128" s="130">
        <f>Dépenses!C122</f>
        <v>0</v>
      </c>
      <c r="D128" s="130">
        <f>Dépenses!D122</f>
        <v>0</v>
      </c>
      <c r="E128" s="130">
        <f>Dépenses!E122</f>
        <v>0</v>
      </c>
      <c r="F128" s="156">
        <f>'Instruction Dépense'!J120</f>
        <v>0</v>
      </c>
      <c r="G128" s="140" t="e">
        <f>#REF!</f>
        <v>#REF!</v>
      </c>
      <c r="H128" s="147">
        <f>'Instruction Dépense'!N120</f>
        <v>0</v>
      </c>
      <c r="L128" s="119"/>
    </row>
    <row r="129" spans="1:12" ht="27" customHeight="1" x14ac:dyDescent="0.35">
      <c r="A129" s="130">
        <f>Dépenses!A123</f>
        <v>0</v>
      </c>
      <c r="B129" s="130">
        <f>Dépenses!B123</f>
        <v>0</v>
      </c>
      <c r="C129" s="130">
        <f>Dépenses!C123</f>
        <v>0</v>
      </c>
      <c r="D129" s="130">
        <f>Dépenses!D123</f>
        <v>0</v>
      </c>
      <c r="E129" s="130">
        <f>Dépenses!E123</f>
        <v>0</v>
      </c>
      <c r="F129" s="156">
        <f>'Instruction Dépense'!J121</f>
        <v>0</v>
      </c>
      <c r="G129" s="140" t="e">
        <f>#REF!</f>
        <v>#REF!</v>
      </c>
      <c r="H129" s="147">
        <f>'Instruction Dépense'!N121</f>
        <v>0</v>
      </c>
      <c r="L129" s="119"/>
    </row>
    <row r="130" spans="1:12" ht="27" customHeight="1" x14ac:dyDescent="0.35">
      <c r="A130" s="130">
        <f>Dépenses!A124</f>
        <v>0</v>
      </c>
      <c r="B130" s="130">
        <f>Dépenses!B124</f>
        <v>0</v>
      </c>
      <c r="C130" s="130">
        <f>Dépenses!C124</f>
        <v>0</v>
      </c>
      <c r="D130" s="130">
        <f>Dépenses!D124</f>
        <v>0</v>
      </c>
      <c r="E130" s="130">
        <f>Dépenses!E124</f>
        <v>0</v>
      </c>
      <c r="F130" s="156">
        <f>'Instruction Dépense'!J122</f>
        <v>0</v>
      </c>
      <c r="G130" s="140" t="e">
        <f>#REF!</f>
        <v>#REF!</v>
      </c>
      <c r="H130" s="147">
        <f>'Instruction Dépense'!N122</f>
        <v>0</v>
      </c>
      <c r="L130" s="119"/>
    </row>
    <row r="131" spans="1:12" ht="27" customHeight="1" x14ac:dyDescent="0.35">
      <c r="A131" s="130">
        <f>Dépenses!A125</f>
        <v>0</v>
      </c>
      <c r="B131" s="130">
        <f>Dépenses!B125</f>
        <v>0</v>
      </c>
      <c r="C131" s="130">
        <f>Dépenses!C125</f>
        <v>0</v>
      </c>
      <c r="D131" s="130">
        <f>Dépenses!D125</f>
        <v>0</v>
      </c>
      <c r="E131" s="130">
        <f>Dépenses!E125</f>
        <v>0</v>
      </c>
      <c r="F131" s="156">
        <f>'Instruction Dépense'!J123</f>
        <v>0</v>
      </c>
      <c r="G131" s="140" t="e">
        <f>#REF!</f>
        <v>#REF!</v>
      </c>
      <c r="H131" s="147">
        <f>'Instruction Dépense'!N123</f>
        <v>0</v>
      </c>
      <c r="L131" s="119"/>
    </row>
    <row r="132" spans="1:12" ht="84.5" customHeight="1" x14ac:dyDescent="0.35">
      <c r="A132" s="123" t="s">
        <v>74</v>
      </c>
      <c r="B132" s="123" t="s">
        <v>97</v>
      </c>
      <c r="C132" s="123" t="s">
        <v>96</v>
      </c>
      <c r="D132" s="123" t="s">
        <v>5</v>
      </c>
      <c r="E132" s="123" t="s">
        <v>107</v>
      </c>
      <c r="F132" s="124" t="s">
        <v>148</v>
      </c>
      <c r="G132" s="142" t="s">
        <v>18</v>
      </c>
      <c r="H132" s="148" t="s">
        <v>152</v>
      </c>
      <c r="L132" s="67"/>
    </row>
    <row r="133" spans="1:12" ht="27" customHeight="1" x14ac:dyDescent="0.35">
      <c r="A133" s="130">
        <f>Dépenses!A127</f>
        <v>0</v>
      </c>
      <c r="B133" s="130">
        <f>Dépenses!B127</f>
        <v>0</v>
      </c>
      <c r="C133" s="130">
        <f>Dépenses!C127</f>
        <v>0</v>
      </c>
      <c r="D133" s="130">
        <f>Dépenses!D127</f>
        <v>0</v>
      </c>
      <c r="E133" s="130">
        <f>Dépenses!E127</f>
        <v>0</v>
      </c>
      <c r="F133" s="131">
        <f>'Instruction Dépense'!J125</f>
        <v>0</v>
      </c>
      <c r="G133" s="140" t="e">
        <f>#REF!</f>
        <v>#REF!</v>
      </c>
      <c r="H133" s="147">
        <f>'Instruction Dépense'!N125</f>
        <v>0</v>
      </c>
      <c r="L133" s="141"/>
    </row>
    <row r="134" spans="1:12" ht="27" customHeight="1" x14ac:dyDescent="0.35">
      <c r="A134" s="130">
        <f>Dépenses!A128</f>
        <v>0</v>
      </c>
      <c r="B134" s="130">
        <f>Dépenses!B128</f>
        <v>0</v>
      </c>
      <c r="C134" s="130">
        <f>Dépenses!C128</f>
        <v>0</v>
      </c>
      <c r="D134" s="130">
        <f>Dépenses!D128</f>
        <v>0</v>
      </c>
      <c r="E134" s="130">
        <f>Dépenses!E128</f>
        <v>0</v>
      </c>
      <c r="F134" s="131">
        <f>'Instruction Dépense'!J126</f>
        <v>0</v>
      </c>
      <c r="G134" s="140" t="e">
        <f>#REF!</f>
        <v>#REF!</v>
      </c>
      <c r="H134" s="147">
        <f>'Instruction Dépense'!N126</f>
        <v>0</v>
      </c>
      <c r="L134" s="141"/>
    </row>
    <row r="135" spans="1:12" ht="27" customHeight="1" x14ac:dyDescent="0.35">
      <c r="A135" s="130">
        <f>Dépenses!A129</f>
        <v>0</v>
      </c>
      <c r="B135" s="130">
        <f>Dépenses!B129</f>
        <v>0</v>
      </c>
      <c r="C135" s="130">
        <f>Dépenses!C129</f>
        <v>0</v>
      </c>
      <c r="D135" s="130">
        <f>Dépenses!D129</f>
        <v>0</v>
      </c>
      <c r="E135" s="130">
        <f>Dépenses!E129</f>
        <v>0</v>
      </c>
      <c r="F135" s="131">
        <f>'Instruction Dépense'!J127</f>
        <v>0</v>
      </c>
      <c r="G135" s="140" t="e">
        <f>#REF!</f>
        <v>#REF!</v>
      </c>
      <c r="H135" s="147">
        <f>'Instruction Dépense'!N127</f>
        <v>0</v>
      </c>
      <c r="L135" s="141"/>
    </row>
    <row r="136" spans="1:12" ht="27" customHeight="1" x14ac:dyDescent="0.35">
      <c r="A136" s="130">
        <f>Dépenses!A130</f>
        <v>0</v>
      </c>
      <c r="B136" s="130">
        <f>Dépenses!B130</f>
        <v>0</v>
      </c>
      <c r="C136" s="130">
        <f>Dépenses!C130</f>
        <v>0</v>
      </c>
      <c r="D136" s="130">
        <f>Dépenses!D130</f>
        <v>0</v>
      </c>
      <c r="E136" s="130">
        <f>Dépenses!E130</f>
        <v>0</v>
      </c>
      <c r="F136" s="131">
        <f>'Instruction Dépense'!J128</f>
        <v>0</v>
      </c>
      <c r="G136" s="140" t="e">
        <f>#REF!</f>
        <v>#REF!</v>
      </c>
      <c r="H136" s="147">
        <f>'Instruction Dépense'!N128</f>
        <v>0</v>
      </c>
      <c r="L136" s="141"/>
    </row>
    <row r="137" spans="1:12" ht="27" customHeight="1" x14ac:dyDescent="0.35">
      <c r="A137" s="130">
        <f>Dépenses!A131</f>
        <v>0</v>
      </c>
      <c r="B137" s="130">
        <f>Dépenses!B131</f>
        <v>0</v>
      </c>
      <c r="C137" s="130">
        <f>Dépenses!C131</f>
        <v>0</v>
      </c>
      <c r="D137" s="130">
        <f>Dépenses!D131</f>
        <v>0</v>
      </c>
      <c r="E137" s="130">
        <f>Dépenses!E131</f>
        <v>0</v>
      </c>
      <c r="F137" s="131">
        <f>'Instruction Dépense'!J129</f>
        <v>0</v>
      </c>
      <c r="G137" s="140" t="e">
        <f>#REF!</f>
        <v>#REF!</v>
      </c>
      <c r="H137" s="147">
        <f>'Instruction Dépense'!N129</f>
        <v>0</v>
      </c>
      <c r="L137" s="141"/>
    </row>
    <row r="138" spans="1:12" ht="27" customHeight="1" x14ac:dyDescent="0.35">
      <c r="A138" s="130">
        <f>Dépenses!A132</f>
        <v>0</v>
      </c>
      <c r="B138" s="130">
        <f>Dépenses!B132</f>
        <v>0</v>
      </c>
      <c r="C138" s="130">
        <f>Dépenses!C132</f>
        <v>0</v>
      </c>
      <c r="D138" s="130">
        <f>Dépenses!D132</f>
        <v>0</v>
      </c>
      <c r="E138" s="130">
        <f>Dépenses!E132</f>
        <v>0</v>
      </c>
      <c r="F138" s="131">
        <f>'Instruction Dépense'!J130</f>
        <v>0</v>
      </c>
      <c r="G138" s="140" t="e">
        <f>#REF!</f>
        <v>#REF!</v>
      </c>
      <c r="H138" s="147">
        <f>'Instruction Dépense'!N130</f>
        <v>0</v>
      </c>
      <c r="L138" s="141"/>
    </row>
    <row r="139" spans="1:12" ht="27" customHeight="1" x14ac:dyDescent="0.35">
      <c r="A139" s="130">
        <f>Dépenses!A133</f>
        <v>0</v>
      </c>
      <c r="B139" s="130">
        <f>Dépenses!B133</f>
        <v>0</v>
      </c>
      <c r="C139" s="130">
        <f>Dépenses!C133</f>
        <v>0</v>
      </c>
      <c r="D139" s="130">
        <f>Dépenses!D133</f>
        <v>0</v>
      </c>
      <c r="E139" s="130">
        <f>Dépenses!E133</f>
        <v>0</v>
      </c>
      <c r="F139" s="131">
        <f>'Instruction Dépense'!J131</f>
        <v>0</v>
      </c>
      <c r="G139" s="140" t="e">
        <f>#REF!</f>
        <v>#REF!</v>
      </c>
      <c r="H139" s="147">
        <f>'Instruction Dépense'!N131</f>
        <v>0</v>
      </c>
      <c r="L139" s="141"/>
    </row>
    <row r="140" spans="1:12" ht="27" customHeight="1" x14ac:dyDescent="0.35">
      <c r="A140" s="130">
        <f>Dépenses!A134</f>
        <v>0</v>
      </c>
      <c r="B140" s="130">
        <f>Dépenses!B134</f>
        <v>0</v>
      </c>
      <c r="C140" s="130">
        <f>Dépenses!C134</f>
        <v>0</v>
      </c>
      <c r="D140" s="130">
        <f>Dépenses!D134</f>
        <v>0</v>
      </c>
      <c r="E140" s="130">
        <f>Dépenses!E134</f>
        <v>0</v>
      </c>
      <c r="F140" s="131">
        <f>'Instruction Dépense'!J132</f>
        <v>0</v>
      </c>
      <c r="G140" s="140" t="e">
        <f>#REF!</f>
        <v>#REF!</v>
      </c>
      <c r="H140" s="147">
        <f>'Instruction Dépense'!N132</f>
        <v>0</v>
      </c>
      <c r="L140" s="141"/>
    </row>
    <row r="141" spans="1:12" ht="27" customHeight="1" x14ac:dyDescent="0.35">
      <c r="A141" s="130">
        <f>Dépenses!A135</f>
        <v>0</v>
      </c>
      <c r="B141" s="130">
        <f>Dépenses!B135</f>
        <v>0</v>
      </c>
      <c r="C141" s="130">
        <f>Dépenses!C135</f>
        <v>0</v>
      </c>
      <c r="D141" s="130">
        <f>Dépenses!D135</f>
        <v>0</v>
      </c>
      <c r="E141" s="130">
        <f>Dépenses!E135</f>
        <v>0</v>
      </c>
      <c r="F141" s="131">
        <f>'Instruction Dépense'!J133</f>
        <v>0</v>
      </c>
      <c r="G141" s="140" t="e">
        <f>#REF!</f>
        <v>#REF!</v>
      </c>
      <c r="H141" s="147">
        <f>'Instruction Dépense'!N133</f>
        <v>0</v>
      </c>
      <c r="L141" s="141"/>
    </row>
    <row r="142" spans="1:12" ht="27" customHeight="1" x14ac:dyDescent="0.35">
      <c r="A142" s="130">
        <f>Dépenses!A136</f>
        <v>0</v>
      </c>
      <c r="B142" s="130">
        <f>Dépenses!B136</f>
        <v>0</v>
      </c>
      <c r="C142" s="130">
        <f>Dépenses!C136</f>
        <v>0</v>
      </c>
      <c r="D142" s="130">
        <f>Dépenses!D136</f>
        <v>0</v>
      </c>
      <c r="E142" s="130">
        <f>Dépenses!E136</f>
        <v>0</v>
      </c>
      <c r="F142" s="131">
        <f>'Instruction Dépense'!J134</f>
        <v>0</v>
      </c>
      <c r="G142" s="140" t="e">
        <f>#REF!</f>
        <v>#REF!</v>
      </c>
      <c r="H142" s="147">
        <f>'Instruction Dépense'!N134</f>
        <v>0</v>
      </c>
      <c r="L142" s="141"/>
    </row>
    <row r="143" spans="1:12" ht="80.400000000000006" customHeight="1" x14ac:dyDescent="0.35">
      <c r="A143" s="150" t="s">
        <v>75</v>
      </c>
      <c r="B143" s="123" t="s">
        <v>97</v>
      </c>
      <c r="C143" s="123" t="s">
        <v>96</v>
      </c>
      <c r="D143" s="123" t="s">
        <v>5</v>
      </c>
      <c r="E143" s="123" t="s">
        <v>107</v>
      </c>
      <c r="F143" s="124" t="s">
        <v>148</v>
      </c>
      <c r="G143" s="142" t="s">
        <v>18</v>
      </c>
      <c r="H143" s="148" t="s">
        <v>152</v>
      </c>
      <c r="L143" s="67"/>
    </row>
    <row r="144" spans="1:12" ht="27" customHeight="1" x14ac:dyDescent="0.35">
      <c r="A144" s="152"/>
      <c r="B144" s="149">
        <f>Dépenses!B138</f>
        <v>0</v>
      </c>
      <c r="C144" s="130">
        <f>Dépenses!C138</f>
        <v>0</v>
      </c>
      <c r="D144" s="130">
        <f>Dépenses!D138</f>
        <v>0</v>
      </c>
      <c r="E144" s="130">
        <f>Dépenses!E138</f>
        <v>0</v>
      </c>
      <c r="F144" s="156">
        <f>'Instruction Dépense'!J136</f>
        <v>0</v>
      </c>
      <c r="G144" s="140" t="e">
        <f>#REF!</f>
        <v>#REF!</v>
      </c>
      <c r="H144" s="147">
        <f>'Instruction Dépense'!N136</f>
        <v>0</v>
      </c>
      <c r="L144" s="141"/>
    </row>
    <row r="145" spans="1:12" ht="27" customHeight="1" x14ac:dyDescent="0.35">
      <c r="A145" s="151"/>
      <c r="B145" s="149">
        <f>Dépenses!B139</f>
        <v>0</v>
      </c>
      <c r="C145" s="130">
        <f>Dépenses!C139</f>
        <v>0</v>
      </c>
      <c r="D145" s="130">
        <f>Dépenses!D139</f>
        <v>0</v>
      </c>
      <c r="E145" s="130">
        <f>Dépenses!E139</f>
        <v>0</v>
      </c>
      <c r="F145" s="156">
        <f>'Instruction Dépense'!J137</f>
        <v>0</v>
      </c>
      <c r="G145" s="140" t="e">
        <f>#REF!</f>
        <v>#REF!</v>
      </c>
      <c r="H145" s="147">
        <f>'Instruction Dépense'!N137</f>
        <v>0</v>
      </c>
      <c r="L145" s="141"/>
    </row>
    <row r="146" spans="1:12" ht="27" customHeight="1" x14ac:dyDescent="0.35">
      <c r="A146" s="151"/>
      <c r="B146" s="149">
        <f>Dépenses!B140</f>
        <v>0</v>
      </c>
      <c r="C146" s="130">
        <f>Dépenses!C140</f>
        <v>0</v>
      </c>
      <c r="D146" s="130">
        <f>Dépenses!D140</f>
        <v>0</v>
      </c>
      <c r="E146" s="130">
        <f>Dépenses!E140</f>
        <v>0</v>
      </c>
      <c r="F146" s="156">
        <f>'Instruction Dépense'!J138</f>
        <v>0</v>
      </c>
      <c r="G146" s="140" t="e">
        <f>#REF!</f>
        <v>#REF!</v>
      </c>
      <c r="H146" s="147">
        <f>'Instruction Dépense'!N138</f>
        <v>0</v>
      </c>
      <c r="L146" s="141"/>
    </row>
    <row r="147" spans="1:12" ht="27" customHeight="1" x14ac:dyDescent="0.35">
      <c r="A147" s="151"/>
      <c r="B147" s="149">
        <f>Dépenses!B141</f>
        <v>0</v>
      </c>
      <c r="C147" s="130">
        <f>Dépenses!C141</f>
        <v>0</v>
      </c>
      <c r="D147" s="130">
        <f>Dépenses!D141</f>
        <v>0</v>
      </c>
      <c r="E147" s="130">
        <f>Dépenses!E141</f>
        <v>0</v>
      </c>
      <c r="F147" s="156">
        <f>'Instruction Dépense'!J139</f>
        <v>0</v>
      </c>
      <c r="G147" s="140" t="e">
        <f>#REF!</f>
        <v>#REF!</v>
      </c>
      <c r="H147" s="147">
        <f>'Instruction Dépense'!N139</f>
        <v>0</v>
      </c>
      <c r="L147" s="141"/>
    </row>
    <row r="148" spans="1:12" ht="27" customHeight="1" x14ac:dyDescent="0.35">
      <c r="A148" s="151"/>
      <c r="B148" s="149">
        <f>Dépenses!B142</f>
        <v>0</v>
      </c>
      <c r="C148" s="130">
        <f>Dépenses!C142</f>
        <v>0</v>
      </c>
      <c r="D148" s="130">
        <f>Dépenses!D142</f>
        <v>0</v>
      </c>
      <c r="E148" s="130">
        <f>Dépenses!E142</f>
        <v>0</v>
      </c>
      <c r="F148" s="156">
        <f>'Instruction Dépense'!J140</f>
        <v>0</v>
      </c>
      <c r="G148" s="140" t="e">
        <f>#REF!</f>
        <v>#REF!</v>
      </c>
      <c r="H148" s="147">
        <f>'Instruction Dépense'!N140</f>
        <v>0</v>
      </c>
      <c r="L148" s="141"/>
    </row>
    <row r="149" spans="1:12" ht="27" customHeight="1" x14ac:dyDescent="0.35">
      <c r="A149" s="151"/>
      <c r="B149" s="149">
        <f>Dépenses!B143</f>
        <v>0</v>
      </c>
      <c r="C149" s="130">
        <f>Dépenses!C143</f>
        <v>0</v>
      </c>
      <c r="D149" s="130">
        <f>Dépenses!D143</f>
        <v>0</v>
      </c>
      <c r="E149" s="130">
        <f>Dépenses!E143</f>
        <v>0</v>
      </c>
      <c r="F149" s="156">
        <f>'Instruction Dépense'!J141</f>
        <v>0</v>
      </c>
      <c r="G149" s="140" t="e">
        <f>#REF!</f>
        <v>#REF!</v>
      </c>
      <c r="H149" s="147">
        <f>'Instruction Dépense'!N141</f>
        <v>0</v>
      </c>
      <c r="L149" s="141"/>
    </row>
    <row r="150" spans="1:12" ht="27" customHeight="1" x14ac:dyDescent="0.35">
      <c r="A150" s="151"/>
      <c r="B150" s="149">
        <f>Dépenses!B144</f>
        <v>0</v>
      </c>
      <c r="C150" s="130">
        <f>Dépenses!C144</f>
        <v>0</v>
      </c>
      <c r="D150" s="130">
        <f>Dépenses!D144</f>
        <v>0</v>
      </c>
      <c r="E150" s="130">
        <f>Dépenses!E144</f>
        <v>0</v>
      </c>
      <c r="F150" s="156">
        <f>'Instruction Dépense'!J142</f>
        <v>0</v>
      </c>
      <c r="G150" s="140" t="e">
        <f>#REF!</f>
        <v>#REF!</v>
      </c>
      <c r="H150" s="147">
        <f>'Instruction Dépense'!N142</f>
        <v>0</v>
      </c>
      <c r="L150" s="141"/>
    </row>
    <row r="151" spans="1:12" ht="27" customHeight="1" x14ac:dyDescent="0.35">
      <c r="A151" s="151"/>
      <c r="B151" s="149">
        <f>Dépenses!B145</f>
        <v>0</v>
      </c>
      <c r="C151" s="130">
        <f>Dépenses!C145</f>
        <v>0</v>
      </c>
      <c r="D151" s="130">
        <f>Dépenses!D145</f>
        <v>0</v>
      </c>
      <c r="E151" s="130">
        <f>Dépenses!E145</f>
        <v>0</v>
      </c>
      <c r="F151" s="156">
        <f>'Instruction Dépense'!J143</f>
        <v>0</v>
      </c>
      <c r="G151" s="140" t="e">
        <f>#REF!</f>
        <v>#REF!</v>
      </c>
      <c r="H151" s="147">
        <f>'Instruction Dépense'!N143</f>
        <v>0</v>
      </c>
      <c r="L151" s="141"/>
    </row>
    <row r="152" spans="1:12" ht="27" customHeight="1" x14ac:dyDescent="0.35">
      <c r="A152" s="151"/>
      <c r="B152" s="149">
        <f>Dépenses!B146</f>
        <v>0</v>
      </c>
      <c r="C152" s="130">
        <f>Dépenses!C146</f>
        <v>0</v>
      </c>
      <c r="D152" s="130">
        <f>Dépenses!D146</f>
        <v>0</v>
      </c>
      <c r="E152" s="130">
        <f>Dépenses!E146</f>
        <v>0</v>
      </c>
      <c r="F152" s="156">
        <f>'Instruction Dépense'!J144</f>
        <v>0</v>
      </c>
      <c r="G152" s="140" t="e">
        <f>#REF!</f>
        <v>#REF!</v>
      </c>
      <c r="H152" s="147">
        <f>'Instruction Dépense'!N144</f>
        <v>0</v>
      </c>
      <c r="L152" s="141"/>
    </row>
    <row r="153" spans="1:12" ht="27" customHeight="1" x14ac:dyDescent="0.35">
      <c r="A153" s="151"/>
      <c r="B153" s="149">
        <f>Dépenses!B147</f>
        <v>0</v>
      </c>
      <c r="C153" s="130">
        <f>Dépenses!C147</f>
        <v>0</v>
      </c>
      <c r="D153" s="130">
        <f>Dépenses!D147</f>
        <v>0</v>
      </c>
      <c r="E153" s="130">
        <f>Dépenses!E147</f>
        <v>0</v>
      </c>
      <c r="F153" s="156">
        <f>'Instruction Dépense'!J145</f>
        <v>0</v>
      </c>
      <c r="G153" s="140" t="e">
        <f>#REF!</f>
        <v>#REF!</v>
      </c>
      <c r="H153" s="147">
        <f>'Instruction Dépense'!N145</f>
        <v>0</v>
      </c>
      <c r="L153" s="141"/>
    </row>
    <row r="154" spans="1:12" x14ac:dyDescent="0.35">
      <c r="A154" s="24"/>
      <c r="B154" s="24"/>
      <c r="C154" s="24"/>
      <c r="D154" s="24"/>
      <c r="E154" s="24"/>
      <c r="F154" s="24"/>
      <c r="G154" s="24"/>
      <c r="H154" s="139"/>
      <c r="I154" s="139"/>
      <c r="J154" s="121"/>
      <c r="K154" s="24"/>
      <c r="L154" s="128"/>
    </row>
    <row r="155" spans="1:12" x14ac:dyDescent="0.35">
      <c r="A155" s="43"/>
      <c r="B155" s="43"/>
      <c r="C155" s="59"/>
      <c r="D155" s="29"/>
      <c r="E155" s="29"/>
      <c r="F155" s="74"/>
      <c r="G155" s="75"/>
      <c r="H155" s="23"/>
      <c r="I155" s="23"/>
    </row>
    <row r="156" spans="1:12" x14ac:dyDescent="0.35">
      <c r="A156" s="29"/>
      <c r="B156" s="29"/>
      <c r="C156" s="29"/>
      <c r="D156" s="29"/>
      <c r="H156" s="23"/>
      <c r="I156" s="23"/>
    </row>
    <row r="157" spans="1:12" ht="41.4" customHeight="1" x14ac:dyDescent="0.35">
      <c r="A157" s="23"/>
      <c r="B157" s="23"/>
      <c r="C157" s="23"/>
      <c r="D157" s="23"/>
      <c r="E157" s="23"/>
      <c r="F157" s="23"/>
      <c r="G157" s="23"/>
      <c r="H157" s="23"/>
      <c r="I157" s="23"/>
      <c r="L157" s="120"/>
    </row>
    <row r="158" spans="1:12" x14ac:dyDescent="0.35">
      <c r="A158" s="57"/>
      <c r="B158" s="57"/>
      <c r="C158" s="57"/>
      <c r="D158" s="57"/>
      <c r="E158" s="57"/>
      <c r="F158" s="57"/>
      <c r="G158" s="57"/>
      <c r="L158" s="120"/>
    </row>
    <row r="159" spans="1:12" ht="87" customHeight="1" x14ac:dyDescent="0.35">
      <c r="A159" s="57"/>
      <c r="B159" s="57"/>
      <c r="C159" s="57"/>
      <c r="D159" s="57"/>
      <c r="E159" s="57"/>
      <c r="F159" s="57"/>
      <c r="G159" s="57"/>
      <c r="L159" s="120"/>
    </row>
    <row r="160" spans="1:12" x14ac:dyDescent="0.35">
      <c r="A160" s="57"/>
      <c r="B160" s="57"/>
      <c r="C160" s="57"/>
      <c r="D160" s="57"/>
      <c r="E160" s="57"/>
      <c r="F160" s="57"/>
      <c r="G160" s="57"/>
    </row>
    <row r="161" spans="1:9" x14ac:dyDescent="0.35">
      <c r="A161" s="23"/>
      <c r="B161" s="23"/>
      <c r="C161" s="23"/>
      <c r="D161" s="23"/>
      <c r="E161" s="23"/>
      <c r="F161" s="23"/>
      <c r="G161" s="23"/>
      <c r="H161" s="23"/>
      <c r="I161" s="23"/>
    </row>
  </sheetData>
  <sheetProtection selectLockedCells="1"/>
  <protectedRanges>
    <protectedRange sqref="D14:F23 D25:F44 D46:F65 F78:F87 F89:F98 F100:F109 F111:F120 F122:F131 F133:F142 F144:F153" name="Liste DP instruite"/>
    <protectedRange sqref="L78 G78:H87 G89:H98 G100:H109 G122:H131 G133:H142 G144:H153 G111:H120" name="Liste DP instruite_1"/>
  </protectedRanges>
  <mergeCells count="13">
    <mergeCell ref="A5:D5"/>
    <mergeCell ref="A6:B6"/>
    <mergeCell ref="C6:D6"/>
    <mergeCell ref="A8:D8"/>
    <mergeCell ref="A9:B9"/>
    <mergeCell ref="C9:D9"/>
    <mergeCell ref="I76:L76"/>
    <mergeCell ref="A71:D71"/>
    <mergeCell ref="A72:B72"/>
    <mergeCell ref="C72:D72"/>
    <mergeCell ref="A74:D74"/>
    <mergeCell ref="A75:B75"/>
    <mergeCell ref="C75:D75"/>
  </mergeCells>
  <conditionalFormatting sqref="D14:D23">
    <cfRule type="cellIs" dxfId="2" priority="3" operator="notEqual">
      <formula>$C14</formula>
    </cfRule>
  </conditionalFormatting>
  <conditionalFormatting sqref="D25:D44">
    <cfRule type="cellIs" dxfId="1" priority="2" operator="notEqual">
      <formula>$C25</formula>
    </cfRule>
  </conditionalFormatting>
  <conditionalFormatting sqref="D46:D65">
    <cfRule type="cellIs" dxfId="0" priority="1" operator="notEqual">
      <formula>$C46</formula>
    </cfRule>
  </conditionalFormatting>
  <dataValidations count="2">
    <dataValidation type="textLength" operator="lessThanOrEqual" allowBlank="1" showInputMessage="1" showErrorMessage="1" error="Le libellé de l'opération ne doit pas dépasser 96 caractères" sqref="C9 C75" xr:uid="{15F94E98-CA7A-48B8-ADAC-0BB8FC39848D}">
      <formula1>96</formula1>
    </dataValidation>
    <dataValidation allowBlank="1" sqref="L99 L121 L88 L143 L110 L77 L132" xr:uid="{86945EA8-7129-4702-9773-3F85B07EAF7E}"/>
  </dataValidations>
  <pageMargins left="0.78740157480314965" right="0.78740157480314965" top="0.19685039370078741" bottom="0.19685039370078741" header="0.31496062992125984" footer="0.31496062992125984"/>
  <pageSetup paperSize="9" scale="45" fitToHeight="0" orientation="portrait" r:id="rId1"/>
  <rowBreaks count="1" manualBreakCount="1">
    <brk id="65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14D55-366F-44EF-A3C7-6C518FFC7CEE}">
  <dimension ref="A1:F53"/>
  <sheetViews>
    <sheetView workbookViewId="0">
      <selection activeCell="H15" sqref="H15"/>
    </sheetView>
  </sheetViews>
  <sheetFormatPr baseColWidth="10" defaultRowHeight="14.5" x14ac:dyDescent="0.35"/>
  <cols>
    <col min="1" max="1" width="70.453125" customWidth="1"/>
    <col min="2" max="2" width="84.54296875" bestFit="1" customWidth="1"/>
    <col min="3" max="3" width="68.453125" customWidth="1"/>
    <col min="4" max="4" width="70.453125" bestFit="1" customWidth="1"/>
    <col min="5" max="5" width="54.90625" bestFit="1" customWidth="1"/>
    <col min="6" max="6" width="57.453125" customWidth="1"/>
  </cols>
  <sheetData>
    <row r="1" spans="1:6" x14ac:dyDescent="0.35">
      <c r="A1" s="9" t="s">
        <v>11</v>
      </c>
      <c r="B1" s="9" t="s">
        <v>53</v>
      </c>
      <c r="C1" s="9" t="s">
        <v>55</v>
      </c>
      <c r="D1" s="9" t="s">
        <v>57</v>
      </c>
      <c r="E1" s="9" t="s">
        <v>59</v>
      </c>
      <c r="F1" s="9" t="s">
        <v>65</v>
      </c>
    </row>
    <row r="2" spans="1:6" x14ac:dyDescent="0.35">
      <c r="A2" t="s">
        <v>108</v>
      </c>
      <c r="B2" t="s">
        <v>112</v>
      </c>
      <c r="C2" t="s">
        <v>118</v>
      </c>
      <c r="D2" t="s">
        <v>63</v>
      </c>
      <c r="E2" t="s">
        <v>60</v>
      </c>
      <c r="F2" t="s">
        <v>126</v>
      </c>
    </row>
    <row r="3" spans="1:6" x14ac:dyDescent="0.35">
      <c r="A3" t="s">
        <v>109</v>
      </c>
      <c r="B3" t="s">
        <v>113</v>
      </c>
      <c r="C3" t="s">
        <v>119</v>
      </c>
      <c r="E3" t="s">
        <v>61</v>
      </c>
      <c r="F3" t="s">
        <v>125</v>
      </c>
    </row>
    <row r="4" spans="1:6" x14ac:dyDescent="0.35">
      <c r="A4" t="s">
        <v>110</v>
      </c>
      <c r="B4" t="s">
        <v>114</v>
      </c>
      <c r="C4" t="s">
        <v>120</v>
      </c>
      <c r="E4" t="s">
        <v>62</v>
      </c>
    </row>
    <row r="5" spans="1:6" x14ac:dyDescent="0.35">
      <c r="A5" t="s">
        <v>111</v>
      </c>
      <c r="B5" t="s">
        <v>115</v>
      </c>
      <c r="C5" t="s">
        <v>121</v>
      </c>
      <c r="E5" t="s">
        <v>122</v>
      </c>
    </row>
    <row r="6" spans="1:6" x14ac:dyDescent="0.35">
      <c r="B6" t="s">
        <v>116</v>
      </c>
      <c r="E6" t="s">
        <v>123</v>
      </c>
    </row>
    <row r="7" spans="1:6" x14ac:dyDescent="0.35">
      <c r="B7" t="s">
        <v>117</v>
      </c>
      <c r="E7" t="s">
        <v>124</v>
      </c>
    </row>
    <row r="8" spans="1:6" x14ac:dyDescent="0.35">
      <c r="B8" t="s">
        <v>154</v>
      </c>
      <c r="E8" t="s">
        <v>125</v>
      </c>
    </row>
    <row r="22" spans="1:5" x14ac:dyDescent="0.35">
      <c r="A22" s="9" t="s">
        <v>49</v>
      </c>
      <c r="B22" s="15" t="s">
        <v>47</v>
      </c>
      <c r="C22" s="15" t="s">
        <v>48</v>
      </c>
      <c r="D22" s="15" t="s">
        <v>64</v>
      </c>
      <c r="E22" s="9" t="s">
        <v>48</v>
      </c>
    </row>
    <row r="23" spans="1:5" x14ac:dyDescent="0.35">
      <c r="A23" t="s">
        <v>33</v>
      </c>
      <c r="B23" t="s">
        <v>33</v>
      </c>
      <c r="C23">
        <v>4493</v>
      </c>
      <c r="D23" t="s">
        <v>92</v>
      </c>
      <c r="E23" s="19">
        <v>4631</v>
      </c>
    </row>
    <row r="24" spans="1:5" x14ac:dyDescent="0.35">
      <c r="A24" t="s">
        <v>34</v>
      </c>
      <c r="B24" t="s">
        <v>34</v>
      </c>
      <c r="C24">
        <v>4693</v>
      </c>
      <c r="D24" t="s">
        <v>41</v>
      </c>
      <c r="E24">
        <v>207</v>
      </c>
    </row>
    <row r="25" spans="1:5" x14ac:dyDescent="0.35">
      <c r="A25" t="s">
        <v>35</v>
      </c>
      <c r="B25" t="s">
        <v>35</v>
      </c>
      <c r="C25">
        <v>5315</v>
      </c>
      <c r="D25" t="s">
        <v>44</v>
      </c>
      <c r="E25" s="19">
        <v>2818</v>
      </c>
    </row>
    <row r="26" spans="1:5" x14ac:dyDescent="0.35">
      <c r="A26" t="s">
        <v>36</v>
      </c>
      <c r="B26" t="s">
        <v>36</v>
      </c>
      <c r="C26">
        <v>4500</v>
      </c>
    </row>
    <row r="27" spans="1:5" x14ac:dyDescent="0.35">
      <c r="A27" t="s">
        <v>37</v>
      </c>
      <c r="B27" t="s">
        <v>37</v>
      </c>
      <c r="C27">
        <v>5068</v>
      </c>
    </row>
    <row r="28" spans="1:5" x14ac:dyDescent="0.35">
      <c r="A28" t="s">
        <v>38</v>
      </c>
      <c r="B28" t="s">
        <v>38</v>
      </c>
      <c r="C28">
        <v>5648</v>
      </c>
    </row>
    <row r="29" spans="1:5" x14ac:dyDescent="0.35">
      <c r="A29" t="s">
        <v>39</v>
      </c>
      <c r="B29" t="s">
        <v>39</v>
      </c>
      <c r="C29">
        <v>426</v>
      </c>
    </row>
    <row r="30" spans="1:5" x14ac:dyDescent="0.35">
      <c r="A30" t="s">
        <v>40</v>
      </c>
      <c r="B30" t="s">
        <v>40</v>
      </c>
      <c r="C30">
        <v>447</v>
      </c>
    </row>
    <row r="31" spans="1:5" x14ac:dyDescent="0.35">
      <c r="A31" t="s">
        <v>45</v>
      </c>
      <c r="B31" t="s">
        <v>45</v>
      </c>
      <c r="C31">
        <v>2622</v>
      </c>
    </row>
    <row r="32" spans="1:5" x14ac:dyDescent="0.35">
      <c r="A32" t="s">
        <v>46</v>
      </c>
      <c r="B32" t="s">
        <v>46</v>
      </c>
      <c r="C32">
        <v>2818</v>
      </c>
    </row>
    <row r="33" spans="1:5" x14ac:dyDescent="0.35">
      <c r="A33" t="s">
        <v>42</v>
      </c>
      <c r="B33" t="s">
        <v>42</v>
      </c>
      <c r="C33">
        <v>800</v>
      </c>
    </row>
    <row r="34" spans="1:5" x14ac:dyDescent="0.35">
      <c r="A34" t="s">
        <v>43</v>
      </c>
      <c r="B34" t="s">
        <v>43</v>
      </c>
      <c r="C34">
        <v>600</v>
      </c>
    </row>
    <row r="37" spans="1:5" x14ac:dyDescent="0.35">
      <c r="B37" s="9"/>
      <c r="C37" s="9"/>
      <c r="D37" s="9"/>
      <c r="E37" s="9"/>
    </row>
    <row r="43" spans="1:5" x14ac:dyDescent="0.35">
      <c r="A43" s="9" t="s">
        <v>21</v>
      </c>
      <c r="B43" s="9" t="s">
        <v>79</v>
      </c>
      <c r="C43" s="9" t="s">
        <v>90</v>
      </c>
    </row>
    <row r="44" spans="1:5" x14ac:dyDescent="0.35">
      <c r="A44" t="s">
        <v>22</v>
      </c>
      <c r="B44" t="s">
        <v>80</v>
      </c>
      <c r="C44" t="s">
        <v>127</v>
      </c>
      <c r="D44" s="16">
        <v>21</v>
      </c>
    </row>
    <row r="45" spans="1:5" x14ac:dyDescent="0.35">
      <c r="A45" t="s">
        <v>23</v>
      </c>
      <c r="B45" t="s">
        <v>81</v>
      </c>
      <c r="C45" t="s">
        <v>30</v>
      </c>
      <c r="D45" s="16">
        <v>8</v>
      </c>
    </row>
    <row r="46" spans="1:5" x14ac:dyDescent="0.35">
      <c r="A46" t="s">
        <v>25</v>
      </c>
      <c r="B46" t="s">
        <v>82</v>
      </c>
    </row>
    <row r="47" spans="1:5" x14ac:dyDescent="0.35">
      <c r="A47" t="s">
        <v>24</v>
      </c>
      <c r="B47" t="s">
        <v>83</v>
      </c>
    </row>
    <row r="48" spans="1:5" x14ac:dyDescent="0.35">
      <c r="A48" t="s">
        <v>32</v>
      </c>
      <c r="B48" t="s">
        <v>84</v>
      </c>
    </row>
    <row r="49" spans="1:2" x14ac:dyDescent="0.35">
      <c r="A49" t="s">
        <v>27</v>
      </c>
      <c r="B49" t="s">
        <v>85</v>
      </c>
    </row>
    <row r="50" spans="1:2" x14ac:dyDescent="0.35">
      <c r="B50" t="s">
        <v>86</v>
      </c>
    </row>
    <row r="51" spans="1:2" x14ac:dyDescent="0.35">
      <c r="B51" t="s">
        <v>87</v>
      </c>
    </row>
    <row r="52" spans="1:2" x14ac:dyDescent="0.35">
      <c r="B52" t="s">
        <v>88</v>
      </c>
    </row>
    <row r="53" spans="1:2" x14ac:dyDescent="0.35">
      <c r="B53" t="s">
        <v>89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3C6F3F7AF44641BDD3A11209796009" ma:contentTypeVersion="8" ma:contentTypeDescription="Crée un document." ma:contentTypeScope="" ma:versionID="9a95ca9b689881b4c0289a360eb76372">
  <xsd:schema xmlns:xsd="http://www.w3.org/2001/XMLSchema" xmlns:xs="http://www.w3.org/2001/XMLSchema" xmlns:p="http://schemas.microsoft.com/office/2006/metadata/properties" xmlns:ns2="3d49f20d-a026-4dda-977e-80b13ce77e98" xmlns:ns3="8d9f3735-53f1-458c-ad2d-7ee3fdfc4da9" targetNamespace="http://schemas.microsoft.com/office/2006/metadata/properties" ma:root="true" ma:fieldsID="64b5bc53fccee1032f9134a9c4c588b1" ns2:_="" ns3:_="">
    <xsd:import namespace="3d49f20d-a026-4dda-977e-80b13ce77e98"/>
    <xsd:import namespace="8d9f3735-53f1-458c-ad2d-7ee3fdfc4d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49f20d-a026-4dda-977e-80b13ce77e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ca08b3ed-74ef-4fe8-9de0-b774f26d0e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9f3735-53f1-458c-ad2d-7ee3fdfc4da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eaa6bab-15f6-4b5f-9c27-b9fcc209c3e4}" ma:internalName="TaxCatchAll" ma:showField="CatchAllData" ma:web="8d9f3735-53f1-458c-ad2d-7ee3fdfc4d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49f20d-a026-4dda-977e-80b13ce77e98">
      <Terms xmlns="http://schemas.microsoft.com/office/infopath/2007/PartnerControls"/>
    </lcf76f155ced4ddcb4097134ff3c332f>
    <TaxCatchAll xmlns="8d9f3735-53f1-458c-ad2d-7ee3fdfc4da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C6224A-56A6-4009-8697-0222D21A7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49f20d-a026-4dda-977e-80b13ce77e98"/>
    <ds:schemaRef ds:uri="8d9f3735-53f1-458c-ad2d-7ee3fdfc4d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A8C701-C308-4C16-8471-BEEF0ACDAC2E}">
  <ds:schemaRefs>
    <ds:schemaRef ds:uri="8d9f3735-53f1-458c-ad2d-7ee3fdfc4da9"/>
    <ds:schemaRef ds:uri="3d49f20d-a026-4dda-977e-80b13ce77e98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1E313D0-4391-426B-820B-C28840E4DB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Dépenses</vt:lpstr>
      <vt:lpstr>Synthèse à copier dans l'outil</vt:lpstr>
      <vt:lpstr>Instruction Dépense</vt:lpstr>
      <vt:lpstr>Synthèse instr à copier</vt:lpstr>
      <vt:lpstr>ANNEXE DJ</vt:lpstr>
      <vt:lpstr>Référentiel</vt:lpstr>
      <vt:lpstr>'ANNEXE DJ'!Zone_d_impression</vt:lpstr>
    </vt:vector>
  </TitlesOfParts>
  <Company>Region Normandie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GANZITTI Karine</dc:creator>
  <cp:lastModifiedBy>DULONG Laurence</cp:lastModifiedBy>
  <cp:lastPrinted>2023-12-01T15:38:29Z</cp:lastPrinted>
  <dcterms:created xsi:type="dcterms:W3CDTF">2022-10-11T11:49:47Z</dcterms:created>
  <dcterms:modified xsi:type="dcterms:W3CDTF">2026-03-09T08:48:47Z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0x0101000E3C6F3F7AF44641BDD3A11209796009</vt:lpwstr>
  </property>
</Properties>
</file>